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معادله_مبادله" sheetId="2" state="visible" r:id="rId4"/>
    <sheet name="عبور_هزینه" sheetId="3" state="visible" r:id="rId5"/>
    <sheet name="بودجه_و_نقدینگی" sheetId="4" state="visible" r:id="rId6"/>
    <sheet name="انتظارات" sheetId="5" state="visible" r:id="rId7"/>
    <sheet name="ماتریس_علل" sheetId="6" state="visible" r:id="rId8"/>
    <sheet name="نمودار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<sst xmlns="http://schemas.openxmlformats.org/spreadsheetml/2006/main" count="77" uniqueCount="77">
  <si>
    <t xml:space="preserve">ابزار علل تورم | felfelani.ir</t>
  </si>
  <si>
    <t xml:space="preserve">معادله‌ی مبادله</t>
  </si>
  <si>
    <t xml:space="preserve">رشد نقدینگی، تغییر سرعت گردش و رشد تولید را وارد کنید تا تورم تقریبی معادل معلوم شود و اثر انتظارات (سرعت گردش) دیده شود.</t>
  </si>
  <si>
    <t xml:space="preserve">عبور هزینه</t>
  </si>
  <si>
    <t xml:space="preserve">سهم مواد وارداتی، افزایش ارز و ضریب انتقال را وارد کنید تا اثر مستقیم بر هزینه‌ی تولید حساب شود.</t>
  </si>
  <si>
    <t xml:space="preserve">بودجه و نقدینگی</t>
  </si>
  <si>
    <t xml:space="preserve">کسری بودجه، سهم تأمین از بانک مرکزی و ضریب فزاینده را وارد کنید تا اثر بر رشد نقدینگی معلوم شود.</t>
  </si>
  <si>
    <t xml:space="preserve">انتظارات</t>
  </si>
  <si>
    <t xml:space="preserve">مسیر تورم واقعی را وارد کنید تا مسیر انتظار تطبیقی و تأخیر آن دیده شود.</t>
  </si>
  <si>
    <t xml:space="preserve">ماتریس علل</t>
  </si>
  <si>
    <t xml:space="preserve">به هر عامل امتیاز بدهید تا برداشت شخصی‌تان نمایش داده شود.</t>
  </si>
  <si>
    <t xml:space="preserve">رنگ‌ها</t>
  </si>
  <si>
    <t xml:space="preserve">متن آبی = ورودی · خانه‌ی زرد = قابل تغییر · آبی روشن = نتیجه‌ی کلیدی.</t>
  </si>
  <si>
    <t xml:space="preserve">هشدار</t>
  </si>
  <si>
    <t xml:space="preserve">همه‌ی مدل‌ها ساده‌شده و اعداد نمونه فرضی‌اند. نتیجه پیش‌بینی نیست و این فایل ابزار آموزشی است.</t>
  </si>
  <si>
    <t xml:space="preserve">معادله‌ی مبادله: نقدینگی، سرعت گردش و تورم</t>
  </si>
  <si>
    <t xml:space="preserve">M×V = P×Y. اعداد نمونه فرضی و آموزشی‌اند؛ مدل ساده‌شده است.</t>
  </si>
  <si>
    <t xml:space="preserve">رشد نقدینگی (M)</t>
  </si>
  <si>
    <t xml:space="preserve">تغییر سرعت گردش پول (V)</t>
  </si>
  <si>
    <t xml:space="preserve">با انتظار گرانی ممکن است بالا برود</t>
  </si>
  <si>
    <t xml:space="preserve">رشد تولید واقعی (Y)</t>
  </si>
  <si>
    <t xml:space="preserve">تورم تقریبی معادل</t>
  </si>
  <si>
    <t xml:space="preserve">سناریو</t>
  </si>
  <si>
    <t xml:space="preserve">تغییر سرعت گردش</t>
  </si>
  <si>
    <t xml:space="preserve">تورم تقریبی</t>
  </si>
  <si>
    <t xml:space="preserve">سناریو 1</t>
  </si>
  <si>
    <t xml:space="preserve">سناریو 2</t>
  </si>
  <si>
    <t xml:space="preserve">سناریو 3</t>
  </si>
  <si>
    <t xml:space="preserve">سناریو 4</t>
  </si>
  <si>
    <t xml:space="preserve">سناریو 5</t>
  </si>
  <si>
    <t xml:space="preserve">سناریو 6</t>
  </si>
  <si>
    <t xml:space="preserve">عبور هزینه: اثر ارز و انرژی بر هزینه‌ی تولید</t>
  </si>
  <si>
    <t xml:space="preserve">اثر مستقیم ساده‌شده؛ اثرهای غیرمستقیم و انتظارات در آن نیست. اعداد فرضی‌اند.</t>
  </si>
  <si>
    <t xml:space="preserve">سهم مواد وارداتی (یا وابسته به ارز) در هزینه‌ی تولید</t>
  </si>
  <si>
    <t xml:space="preserve">افزایش نرخ ارز</t>
  </si>
  <si>
    <t xml:space="preserve">ضریب انتقال به قیمت‌ها (۰ تا ۱)</t>
  </si>
  <si>
    <t xml:space="preserve">سهم انرژی در هزینه‌ی تولید</t>
  </si>
  <si>
    <t xml:space="preserve">افزایش قیمت انرژی</t>
  </si>
  <si>
    <t xml:space="preserve">اثر مستقیم ارز بر هزینه</t>
  </si>
  <si>
    <t xml:space="preserve">اثر انرژی بر هزینه</t>
  </si>
  <si>
    <t xml:space="preserve">مجموع اثر مستقیم بر هزینه</t>
  </si>
  <si>
    <t xml:space="preserve">کسری بودجه و رشد نقدینگی</t>
  </si>
  <si>
    <t xml:space="preserve">مدل ساده‌شده؛ ضریب فزاینده و سهم تأمین از بانک مرکزی را خودتان تعیین کنید. اعداد فرضی‌اند.</t>
  </si>
  <si>
    <t xml:space="preserve">تولید ناخالص (واحد دلخواه)</t>
  </si>
  <si>
    <t xml:space="preserve">کسری بودجه (٪ تولید)</t>
  </si>
  <si>
    <t xml:space="preserve">سهم کسری تأمین‌شده از بانک مرکزی</t>
  </si>
  <si>
    <t xml:space="preserve">ضریب فزاینده‌ی پولی (فرضی)</t>
  </si>
  <si>
    <t xml:space="preserve">نقدینگی فعلی (واحد دلخواه)</t>
  </si>
  <si>
    <t xml:space="preserve">کسری بودجه</t>
  </si>
  <si>
    <t xml:space="preserve">افزایش پایه‌ی پولی</t>
  </si>
  <si>
    <t xml:space="preserve">افزایش نقدینگی</t>
  </si>
  <si>
    <t xml:space="preserve">رشد نقدینگی ناشی از این کسری</t>
  </si>
  <si>
    <t xml:space="preserve">سهم تأمین از بانک مرکزی</t>
  </si>
  <si>
    <t xml:space="preserve">رشد نقدینگی</t>
  </si>
  <si>
    <t xml:space="preserve">انتظارات تطبیقی</t>
  </si>
  <si>
    <t xml:space="preserve">انتظار دوره‌ی بعد = λ × تورم واقعی دوره‌ی قبل + (۱−λ) × انتظار قبلی. مسیر تورم نمونه فرضی است.</t>
  </si>
  <si>
    <t xml:space="preserve">ضریب تطبیق λ (۰ تا ۱)</t>
  </si>
  <si>
    <t xml:space="preserve">عدد بزرگ‌تر یعنی انتظارات سریع‌تر واکنش می‌دهد</t>
  </si>
  <si>
    <t xml:space="preserve">انتظار اولیه (٪ سالانه)</t>
  </si>
  <si>
    <t xml:space="preserve">دوره</t>
  </si>
  <si>
    <t xml:space="preserve">تورم واقعی</t>
  </si>
  <si>
    <t xml:space="preserve">انتظار تورم</t>
  </si>
  <si>
    <t xml:space="preserve">فاصله (انتظار − واقعی)</t>
  </si>
  <si>
    <t xml:space="preserve">ماتریس علل: برداشت شخصی شما</t>
  </si>
  <si>
    <t xml:space="preserve">به هر عامل از ۰ تا ۱۰ امتیاز بدهید؛ سهم نسبی از جمع امتیازها محاسبه می‌شود. امتیازهای نمونه فقط برای نمایش‌اند و نتیجه‌ی پژوهش نیستند.</t>
  </si>
  <si>
    <t xml:space="preserve">عامل</t>
  </si>
  <si>
    <t xml:space="preserve">امتیاز (۰ تا ۱۰)</t>
  </si>
  <si>
    <t xml:space="preserve">سهم نسبی</t>
  </si>
  <si>
    <t xml:space="preserve">رشد نقدینگی و خلق پول</t>
  </si>
  <si>
    <t xml:space="preserve">کسری بودجه و ناترازی‌ها</t>
  </si>
  <si>
    <t xml:space="preserve">نرخ ارز و محدودیت‌های تجاری</t>
  </si>
  <si>
    <t xml:space="preserve">انتظارات تورمی</t>
  </si>
  <si>
    <t xml:space="preserve">وابستگی تولید به واردات و انرژی</t>
  </si>
  <si>
    <t xml:space="preserve">ضعف سرمایه‌گذاری و رقابت</t>
  </si>
  <si>
    <t xml:space="preserve">جمع امتیازها</t>
  </si>
  <si>
    <t xml:space="preserve">توجه: این ابزار برداشت خودتان را نشان می‌دهد، نه اندازه‌گیری علمی سهم هر عامل.</t>
  </si>
  <si>
    <t xml:space="preserve">Charts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</si>
</sst>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%"/>
    <numFmt numFmtId="166" formatCode="0%;[RED]\-0%"/>
    <numFmt numFmtId="167" formatCode="0%"/>
    <numFmt numFmtId="168" formatCode="0.00"/>
    <numFmt numFmtId="169" formatCode="#,##0.0"/>
    <numFmt numFmtId="170" formatCode="0.0"/>
    <numFmt numFmtId="171" formatCode="0"/>
    <numFmt numFmtId="172" formatCode="0.0%;[RED]\-0.0%"/>
    <numFmt numFmtId="173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b val="true"/>
      <sz val="1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E4B48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تورم واقعی و انتظار تطبیقی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انتظارات!B7</c:f>
              <c:strCache>
                <c:ptCount val="1"/>
                <c:pt idx="0">
                  <c:v>تورم واقعی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انتظارات!$A$8:$A$19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انتظارات!$B$8:$B$19</c:f>
              <c:numCache>
                <c:formatCode>0.0%;[RED]\-0.0%</c:formatCode>
                <c:ptCount val="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0.35</c:v>
                </c:pt>
                <c:pt idx="4">
                  <c:v>0.35</c:v>
                </c:pt>
                <c:pt idx="5">
                  <c:v>0.35</c:v>
                </c:pt>
                <c:pt idx="6">
                  <c:v>0.35</c:v>
                </c:pt>
                <c:pt idx="7">
                  <c:v>0.25</c:v>
                </c:pt>
                <c:pt idx="8">
                  <c:v>0.25</c:v>
                </c:pt>
                <c:pt idx="9">
                  <c:v>0.25</c:v>
                </c:pt>
                <c:pt idx="10">
                  <c:v>0.25</c:v>
                </c:pt>
                <c:pt idx="11">
                  <c:v>0.25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انتظارات!C7</c:f>
              <c:strCache>
                <c:ptCount val="1"/>
                <c:pt idx="0">
                  <c:v>انتظار تورم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انتظارات!$A$8:$A$19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انتظارات!$C$8:$C$19</c:f>
              <c:numCache>
                <c:formatCode>0.0%;[RED]\-0.0%</c:formatCode>
                <c:ptCount val="1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0.26</c:v>
                </c:pt>
                <c:pt idx="5">
                  <c:v>0.296</c:v>
                </c:pt>
                <c:pt idx="6">
                  <c:v>0.3176</c:v>
                </c:pt>
                <c:pt idx="7">
                  <c:v>0.33056</c:v>
                </c:pt>
                <c:pt idx="8">
                  <c:v>0.298336</c:v>
                </c:pt>
                <c:pt idx="9">
                  <c:v>0.2790016</c:v>
                </c:pt>
                <c:pt idx="10">
                  <c:v>0.26740096</c:v>
                </c:pt>
                <c:pt idx="11">
                  <c:v>0.260440576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9524435"/>
        <c:axId val="94640395"/>
      </c:lineChart>
      <c:catAx>
        <c:axId val="49524435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640395"/>
        <c:crosses val="autoZero"/>
        <c:auto val="1"/>
        <c:lblAlgn val="ctr"/>
        <c:lblOffset val="100"/>
        <c:noMultiLvlLbl val="0"/>
      </c:catAx>
      <c:valAx>
        <c:axId val="946403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;[RED]\-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52443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سهم نسبی هر عامل (برداشت شخصی)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ماتریس_علل!C4</c:f>
              <c:strCache>
                <c:ptCount val="1"/>
                <c:pt idx="0">
                  <c:v>سهم نسبی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ماتریس_علل!$A$5:$A$10</c:f>
              <c:strCache>
                <c:ptCount val="6"/>
                <c:pt idx="0">
                  <c:v>رشد نقدینگی و خلق پول</c:v>
                </c:pt>
                <c:pt idx="1">
                  <c:v>کسری بودجه و ناترازی‌ها</c:v>
                </c:pt>
                <c:pt idx="2">
                  <c:v>نرخ ارز و محدودیت‌های تجاری</c:v>
                </c:pt>
                <c:pt idx="3">
                  <c:v>انتظارات تورمی</c:v>
                </c:pt>
                <c:pt idx="4">
                  <c:v>وابستگی تولید به واردات و انرژی</c:v>
                </c:pt>
                <c:pt idx="5">
                  <c:v>ضعف سرمایه‌گذاری و رقابت</c:v>
                </c:pt>
              </c:strCache>
            </c:strRef>
          </c:cat>
          <c:val>
            <c:numRef>
              <c:f>ماتریس_علل!$C$5:$C$10</c:f>
              <c:numCache>
                <c:formatCode>0.0%</c:formatCode>
                <c:ptCount val="6"/>
                <c:pt idx="0">
                  <c:v>0.181818181818182</c:v>
                </c:pt>
                <c:pt idx="1">
                  <c:v>0.181818181818182</c:v>
                </c:pt>
                <c:pt idx="2">
                  <c:v>0.159090909090909</c:v>
                </c:pt>
                <c:pt idx="3">
                  <c:v>0.204545454545455</c:v>
                </c:pt>
                <c:pt idx="4">
                  <c:v>0.136363636363636</c:v>
                </c:pt>
                <c:pt idx="5">
                  <c:v>0.136363636363636</c:v>
                </c:pt>
              </c:numCache>
            </c:numRef>
          </c:val>
        </c:ser>
        <c:gapWidth val="150"/>
        <c:overlap val="0"/>
        <c:axId val="10771075"/>
        <c:axId val="74832495"/>
      </c:barChart>
      <c:catAx>
        <c:axId val="107710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832495"/>
        <c:crosses val="autoZero"/>
        <c:auto val="1"/>
        <c:lblAlgn val="ctr"/>
        <c:lblOffset val="100"/>
        <c:noMultiLvlLbl val="0"/>
      </c:catAx>
      <c:valAx>
        <c:axId val="748324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77107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12</xdr:col>
      <xdr:colOff>581400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23</xdr:row>
      <xdr:rowOff>160560</xdr:rowOff>
    </xdr:from>
    <xdr:to>
      <xdr:col>12</xdr:col>
      <xdr:colOff>581400</xdr:colOff>
      <xdr:row>40</xdr:row>
      <xdr:rowOff>161640</xdr:rowOff>
    </xdr:to>
    <xdr:graphicFrame>
      <xdr:nvGraphicFramePr>
        <xdr:cNvPr id="1" name="Chart 2"/>
        <xdr:cNvGraphicFramePr/>
      </xdr:nvGraphicFramePr>
      <xdr:xfrm>
        <a:off x="0" y="457200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  <row r="9" customFormat="false" ht="33.75" hidden="false" customHeight="true" outlineLevel="0" collapsed="false">
      <c r="A9" s="2" t="s">
        <v>13</v>
      </c>
      <c r="B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34"/>
  </cols>
  <sheetData>
    <row r="1" customFormat="false" ht="17.15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</row>
    <row r="4" customFormat="false" ht="15" hidden="false" customHeight="false" outlineLevel="0" collapsed="false">
      <c r="A4" s="6" t="s">
        <v>17</v>
      </c>
      <c r="B4" s="7" t="n">
        <v>0.4</v>
      </c>
    </row>
    <row r="5" customFormat="false" ht="15" hidden="false" customHeight="false" outlineLevel="0" collapsed="false">
      <c r="A5" s="6" t="s">
        <v>18</v>
      </c>
      <c r="B5" s="7" t="n">
        <v>0</v>
      </c>
      <c r="C5" s="8" t="s">
        <v>19</v>
      </c>
    </row>
    <row r="6" customFormat="false" ht="15" hidden="false" customHeight="false" outlineLevel="0" collapsed="false">
      <c r="A6" s="6" t="s">
        <v>20</v>
      </c>
      <c r="B6" s="7" t="n">
        <v>0.02</v>
      </c>
    </row>
    <row r="8" customFormat="false" ht="15" hidden="false" customHeight="false" outlineLevel="0" collapsed="false">
      <c r="A8" s="6" t="s">
        <v>21</v>
      </c>
      <c r="B8" s="9" t="n">
        <f aca="false">(1+B4)*(1+B5)/(1+B6)-1</f>
        <v>0.372549019607843</v>
      </c>
    </row>
    <row r="10" customFormat="false" ht="15" hidden="false" customHeight="false" outlineLevel="0" collapsed="false">
      <c r="A10" s="10" t="s">
        <v>22</v>
      </c>
      <c r="B10" s="10" t="s">
        <v>23</v>
      </c>
      <c r="C10" s="10" t="s">
        <v>24</v>
      </c>
    </row>
    <row r="11" customFormat="false" ht="15" hidden="false" customHeight="false" outlineLevel="0" collapsed="false">
      <c r="A11" s="11" t="s">
        <v>25</v>
      </c>
      <c r="B11" s="12" t="n">
        <v>-0.1</v>
      </c>
      <c r="C11" s="13" t="n">
        <f aca="false">(1+$B$4)*(1+B11)/(1+$B$6)-1</f>
        <v>0.235294117647059</v>
      </c>
    </row>
    <row r="12" customFormat="false" ht="15" hidden="false" customHeight="false" outlineLevel="0" collapsed="false">
      <c r="A12" s="11" t="s">
        <v>26</v>
      </c>
      <c r="B12" s="12" t="n">
        <v>-0.05</v>
      </c>
      <c r="C12" s="13" t="n">
        <f aca="false">(1+$B$4)*(1+B12)/(1+$B$6)-1</f>
        <v>0.303921568627451</v>
      </c>
    </row>
    <row r="13" customFormat="false" ht="15" hidden="false" customHeight="false" outlineLevel="0" collapsed="false">
      <c r="A13" s="11" t="s">
        <v>27</v>
      </c>
      <c r="B13" s="12" t="n">
        <v>0</v>
      </c>
      <c r="C13" s="13" t="n">
        <f aca="false">(1+$B$4)*(1+B13)/(1+$B$6)-1</f>
        <v>0.372549019607843</v>
      </c>
    </row>
    <row r="14" customFormat="false" ht="15" hidden="false" customHeight="false" outlineLevel="0" collapsed="false">
      <c r="A14" s="11" t="s">
        <v>28</v>
      </c>
      <c r="B14" s="12" t="n">
        <v>0.05</v>
      </c>
      <c r="C14" s="13" t="n">
        <f aca="false">(1+$B$4)*(1+B14)/(1+$B$6)-1</f>
        <v>0.441176470588235</v>
      </c>
    </row>
    <row r="15" customFormat="false" ht="15" hidden="false" customHeight="false" outlineLevel="0" collapsed="false">
      <c r="A15" s="11" t="s">
        <v>29</v>
      </c>
      <c r="B15" s="12" t="n">
        <v>0.1</v>
      </c>
      <c r="C15" s="13" t="n">
        <f aca="false">(1+$B$4)*(1+B15)/(1+$B$6)-1</f>
        <v>0.509803921568627</v>
      </c>
    </row>
    <row r="16" customFormat="false" ht="15" hidden="false" customHeight="false" outlineLevel="0" collapsed="false">
      <c r="A16" s="11" t="s">
        <v>30</v>
      </c>
      <c r="B16" s="12" t="n">
        <v>0.2</v>
      </c>
      <c r="C16" s="13" t="n">
        <f aca="false">(1+$B$4)*(1+B16)/(1+$B$6)-1</f>
        <v>0.647058823529412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20"/>
    <col collapsed="false" customWidth="true" hidden="false" outlineLevel="0" max="3" min="3" style="0" width="30"/>
  </cols>
  <sheetData>
    <row r="1" customFormat="false" ht="17.15" hidden="false" customHeight="false" outlineLevel="0" collapsed="false">
      <c r="A1" s="4" t="s">
        <v>31</v>
      </c>
    </row>
    <row r="2" customFormat="false" ht="15" hidden="false" customHeight="false" outlineLevel="0" collapsed="false">
      <c r="A2" s="5" t="s">
        <v>32</v>
      </c>
    </row>
    <row r="4" customFormat="false" ht="15" hidden="false" customHeight="false" outlineLevel="0" collapsed="false">
      <c r="A4" s="6" t="s">
        <v>33</v>
      </c>
      <c r="B4" s="14" t="n">
        <v>0.3</v>
      </c>
    </row>
    <row r="5" customFormat="false" ht="15" hidden="false" customHeight="false" outlineLevel="0" collapsed="false">
      <c r="A5" s="6" t="s">
        <v>34</v>
      </c>
      <c r="B5" s="14" t="n">
        <v>0.5</v>
      </c>
    </row>
    <row r="6" customFormat="false" ht="15" hidden="false" customHeight="false" outlineLevel="0" collapsed="false">
      <c r="A6" s="6" t="s">
        <v>35</v>
      </c>
      <c r="B6" s="15" t="n">
        <v>0.8</v>
      </c>
    </row>
    <row r="7" customFormat="false" ht="15" hidden="false" customHeight="false" outlineLevel="0" collapsed="false">
      <c r="A7" s="6" t="s">
        <v>36</v>
      </c>
      <c r="B7" s="14" t="n">
        <v>0.1</v>
      </c>
    </row>
    <row r="8" customFormat="false" ht="15" hidden="false" customHeight="false" outlineLevel="0" collapsed="false">
      <c r="A8" s="6" t="s">
        <v>37</v>
      </c>
      <c r="B8" s="14" t="n">
        <v>0.2</v>
      </c>
    </row>
    <row r="10" customFormat="false" ht="15" hidden="false" customHeight="false" outlineLevel="0" collapsed="false">
      <c r="A10" s="6" t="s">
        <v>38</v>
      </c>
      <c r="B10" s="9" t="n">
        <f aca="false">B4*B5*B6</f>
        <v>0.12</v>
      </c>
    </row>
    <row r="11" customFormat="false" ht="15" hidden="false" customHeight="false" outlineLevel="0" collapsed="false">
      <c r="A11" s="6" t="s">
        <v>39</v>
      </c>
      <c r="B11" s="9" t="n">
        <f aca="false">B7*B8</f>
        <v>0.02</v>
      </c>
    </row>
    <row r="12" customFormat="false" ht="15" hidden="false" customHeight="false" outlineLevel="0" collapsed="false">
      <c r="A12" s="6" t="s">
        <v>40</v>
      </c>
      <c r="B12" s="9" t="n">
        <f aca="false">B10+B11</f>
        <v>0.14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22"/>
    <col collapsed="false" customWidth="true" hidden="false" outlineLevel="0" max="3" min="3" style="0" width="26"/>
  </cols>
  <sheetData>
    <row r="1" customFormat="false" ht="17.35" hidden="false" customHeight="false" outlineLevel="0" collapsed="false">
      <c r="A1" s="4" t="s">
        <v>41</v>
      </c>
    </row>
    <row r="2" customFormat="false" ht="15" hidden="false" customHeight="false" outlineLevel="0" collapsed="false">
      <c r="A2" s="5" t="s">
        <v>42</v>
      </c>
    </row>
    <row r="4" customFormat="false" ht="15" hidden="false" customHeight="false" outlineLevel="0" collapsed="false">
      <c r="A4" s="6" t="s">
        <v>43</v>
      </c>
      <c r="B4" s="16" t="n">
        <v>100</v>
      </c>
    </row>
    <row r="5" customFormat="false" ht="15" hidden="false" customHeight="false" outlineLevel="0" collapsed="false">
      <c r="A5" s="6" t="s">
        <v>44</v>
      </c>
      <c r="B5" s="7" t="n">
        <v>0.05</v>
      </c>
    </row>
    <row r="6" customFormat="false" ht="15" hidden="false" customHeight="false" outlineLevel="0" collapsed="false">
      <c r="A6" s="6" t="s">
        <v>45</v>
      </c>
      <c r="B6" s="14" t="n">
        <v>0.4</v>
      </c>
    </row>
    <row r="7" customFormat="false" ht="15" hidden="false" customHeight="false" outlineLevel="0" collapsed="false">
      <c r="A7" s="6" t="s">
        <v>46</v>
      </c>
      <c r="B7" s="17" t="n">
        <v>4</v>
      </c>
    </row>
    <row r="8" customFormat="false" ht="15" hidden="false" customHeight="false" outlineLevel="0" collapsed="false">
      <c r="A8" s="6" t="s">
        <v>47</v>
      </c>
      <c r="B8" s="16" t="n">
        <v>80</v>
      </c>
    </row>
    <row r="10" customFormat="false" ht="15" hidden="false" customHeight="false" outlineLevel="0" collapsed="false">
      <c r="A10" s="6" t="s">
        <v>48</v>
      </c>
      <c r="B10" s="18" t="n">
        <f aca="false">B4*B5</f>
        <v>5</v>
      </c>
    </row>
    <row r="11" customFormat="false" ht="15" hidden="false" customHeight="false" outlineLevel="0" collapsed="false">
      <c r="A11" s="6" t="s">
        <v>49</v>
      </c>
      <c r="B11" s="19" t="n">
        <f aca="false">B10*B6</f>
        <v>2</v>
      </c>
    </row>
    <row r="12" customFormat="false" ht="15" hidden="false" customHeight="false" outlineLevel="0" collapsed="false">
      <c r="A12" s="6" t="s">
        <v>50</v>
      </c>
      <c r="B12" s="19" t="n">
        <f aca="false">B11*B7</f>
        <v>8</v>
      </c>
    </row>
    <row r="13" customFormat="false" ht="15" hidden="false" customHeight="false" outlineLevel="0" collapsed="false">
      <c r="A13" s="6" t="s">
        <v>51</v>
      </c>
      <c r="B13" s="9" t="n">
        <f aca="false">B12/B8</f>
        <v>0.1</v>
      </c>
    </row>
    <row r="15" customFormat="false" ht="15" hidden="false" customHeight="false" outlineLevel="0" collapsed="false">
      <c r="A15" s="10" t="s">
        <v>52</v>
      </c>
      <c r="B15" s="10" t="s">
        <v>53</v>
      </c>
    </row>
    <row r="16" customFormat="false" ht="15" hidden="false" customHeight="false" outlineLevel="0" collapsed="false">
      <c r="A16" s="14" t="n">
        <v>0</v>
      </c>
      <c r="B16" s="13" t="n">
        <f aca="false">$B$10*A16*$B$7/$B$8</f>
        <v>0</v>
      </c>
    </row>
    <row r="17" customFormat="false" ht="15" hidden="false" customHeight="false" outlineLevel="0" collapsed="false">
      <c r="A17" s="14" t="n">
        <v>0.2</v>
      </c>
      <c r="B17" s="13" t="n">
        <f aca="false">$B$10*A17*$B$7/$B$8</f>
        <v>0.05</v>
      </c>
    </row>
    <row r="18" customFormat="false" ht="15" hidden="false" customHeight="false" outlineLevel="0" collapsed="false">
      <c r="A18" s="14" t="n">
        <v>0.4</v>
      </c>
      <c r="B18" s="13" t="n">
        <f aca="false">$B$10*A18*$B$7/$B$8</f>
        <v>0.1</v>
      </c>
    </row>
    <row r="19" customFormat="false" ht="15" hidden="false" customHeight="false" outlineLevel="0" collapsed="false">
      <c r="A19" s="14" t="n">
        <v>0.6</v>
      </c>
      <c r="B19" s="13" t="n">
        <f aca="false">$B$10*A19*$B$7/$B$8</f>
        <v>0.15</v>
      </c>
    </row>
    <row r="20" customFormat="false" ht="15" hidden="false" customHeight="false" outlineLevel="0" collapsed="false">
      <c r="A20" s="14" t="n">
        <v>0.8</v>
      </c>
      <c r="B20" s="13" t="n">
        <f aca="false">$B$10*A20*$B$7/$B$8</f>
        <v>0.2</v>
      </c>
    </row>
    <row r="21" customFormat="false" ht="15" hidden="false" customHeight="false" outlineLevel="0" collapsed="false">
      <c r="A21" s="14" t="n">
        <v>1</v>
      </c>
      <c r="B21" s="13" t="n">
        <f aca="false">$B$10*A21*$B$7/$B$8</f>
        <v>0.25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22"/>
  </cols>
  <sheetData>
    <row r="1" customFormat="false" ht="17.35" hidden="false" customHeight="false" outlineLevel="0" collapsed="false">
      <c r="A1" s="4" t="s">
        <v>54</v>
      </c>
    </row>
    <row r="2" customFormat="false" ht="15" hidden="false" customHeight="false" outlineLevel="0" collapsed="false">
      <c r="A2" s="5" t="s">
        <v>55</v>
      </c>
    </row>
    <row r="4" customFormat="false" ht="23.85" hidden="false" customHeight="false" outlineLevel="0" collapsed="false">
      <c r="A4" s="6" t="s">
        <v>56</v>
      </c>
      <c r="B4" s="15" t="n">
        <v>0.4</v>
      </c>
      <c r="C4" s="8" t="s">
        <v>57</v>
      </c>
    </row>
    <row r="5" customFormat="false" ht="15" hidden="false" customHeight="false" outlineLevel="0" collapsed="false">
      <c r="A5" s="6" t="s">
        <v>58</v>
      </c>
      <c r="B5" s="7" t="n">
        <v>0.2</v>
      </c>
    </row>
    <row r="7" customFormat="false" ht="15" hidden="false" customHeight="false" outlineLevel="0" collapsed="false">
      <c r="A7" s="10" t="s">
        <v>59</v>
      </c>
      <c r="B7" s="10" t="s">
        <v>60</v>
      </c>
      <c r="C7" s="10" t="s">
        <v>61</v>
      </c>
      <c r="D7" s="10" t="s">
        <v>62</v>
      </c>
    </row>
    <row r="8" customFormat="false" ht="15" hidden="false" customHeight="false" outlineLevel="0" collapsed="false">
      <c r="A8" s="20" t="n">
        <v>1</v>
      </c>
      <c r="B8" s="21" t="n">
        <v>0.2</v>
      </c>
      <c r="C8" s="22" t="n">
        <f aca="false">$B$5</f>
        <v>0.2</v>
      </c>
      <c r="D8" s="22" t="n">
        <f aca="false">C8-B8</f>
        <v>0</v>
      </c>
    </row>
    <row r="9" customFormat="false" ht="15" hidden="false" customHeight="false" outlineLevel="0" collapsed="false">
      <c r="A9" s="20" t="n">
        <v>2</v>
      </c>
      <c r="B9" s="21" t="n">
        <v>0.2</v>
      </c>
      <c r="C9" s="22" t="n">
        <f aca="false">$B$4*B8+(1-$B$4)*C8</f>
        <v>0.2</v>
      </c>
      <c r="D9" s="22" t="n">
        <f aca="false">C9-B9</f>
        <v>0</v>
      </c>
    </row>
    <row r="10" customFormat="false" ht="15" hidden="false" customHeight="false" outlineLevel="0" collapsed="false">
      <c r="A10" s="20" t="n">
        <v>3</v>
      </c>
      <c r="B10" s="21" t="n">
        <v>0.2</v>
      </c>
      <c r="C10" s="22" t="n">
        <f aca="false">$B$4*B9+(1-$B$4)*C9</f>
        <v>0.2</v>
      </c>
      <c r="D10" s="22" t="n">
        <f aca="false">C10-B10</f>
        <v>0</v>
      </c>
    </row>
    <row r="11" customFormat="false" ht="15" hidden="false" customHeight="false" outlineLevel="0" collapsed="false">
      <c r="A11" s="20" t="n">
        <v>4</v>
      </c>
      <c r="B11" s="21" t="n">
        <v>0.35</v>
      </c>
      <c r="C11" s="22" t="n">
        <f aca="false">$B$4*B10+(1-$B$4)*C10</f>
        <v>0.2</v>
      </c>
      <c r="D11" s="22" t="n">
        <f aca="false">C11-B11</f>
        <v>-0.15</v>
      </c>
    </row>
    <row r="12" customFormat="false" ht="15" hidden="false" customHeight="false" outlineLevel="0" collapsed="false">
      <c r="A12" s="20" t="n">
        <v>5</v>
      </c>
      <c r="B12" s="21" t="n">
        <v>0.35</v>
      </c>
      <c r="C12" s="22" t="n">
        <f aca="false">$B$4*B11+(1-$B$4)*C11</f>
        <v>0.26</v>
      </c>
      <c r="D12" s="22" t="n">
        <f aca="false">C12-B12</f>
        <v>-0.09</v>
      </c>
    </row>
    <row r="13" customFormat="false" ht="15" hidden="false" customHeight="false" outlineLevel="0" collapsed="false">
      <c r="A13" s="20" t="n">
        <v>6</v>
      </c>
      <c r="B13" s="21" t="n">
        <v>0.35</v>
      </c>
      <c r="C13" s="22" t="n">
        <f aca="false">$B$4*B12+(1-$B$4)*C12</f>
        <v>0.296</v>
      </c>
      <c r="D13" s="22" t="n">
        <f aca="false">C13-B13</f>
        <v>-0.054</v>
      </c>
    </row>
    <row r="14" customFormat="false" ht="15" hidden="false" customHeight="false" outlineLevel="0" collapsed="false">
      <c r="A14" s="20" t="n">
        <v>7</v>
      </c>
      <c r="B14" s="21" t="n">
        <v>0.35</v>
      </c>
      <c r="C14" s="22" t="n">
        <f aca="false">$B$4*B13+(1-$B$4)*C13</f>
        <v>0.3176</v>
      </c>
      <c r="D14" s="22" t="n">
        <f aca="false">C14-B14</f>
        <v>-0.0324</v>
      </c>
    </row>
    <row r="15" customFormat="false" ht="15" hidden="false" customHeight="false" outlineLevel="0" collapsed="false">
      <c r="A15" s="20" t="n">
        <v>8</v>
      </c>
      <c r="B15" s="21" t="n">
        <v>0.25</v>
      </c>
      <c r="C15" s="22" t="n">
        <f aca="false">$B$4*B14+(1-$B$4)*C14</f>
        <v>0.33056</v>
      </c>
      <c r="D15" s="22" t="n">
        <f aca="false">C15-B15</f>
        <v>0.08056</v>
      </c>
    </row>
    <row r="16" customFormat="false" ht="15" hidden="false" customHeight="false" outlineLevel="0" collapsed="false">
      <c r="A16" s="20" t="n">
        <v>9</v>
      </c>
      <c r="B16" s="21" t="n">
        <v>0.25</v>
      </c>
      <c r="C16" s="22" t="n">
        <f aca="false">$B$4*B15+(1-$B$4)*C15</f>
        <v>0.298336</v>
      </c>
      <c r="D16" s="22" t="n">
        <f aca="false">C16-B16</f>
        <v>0.048336</v>
      </c>
    </row>
    <row r="17" customFormat="false" ht="15" hidden="false" customHeight="false" outlineLevel="0" collapsed="false">
      <c r="A17" s="20" t="n">
        <v>10</v>
      </c>
      <c r="B17" s="21" t="n">
        <v>0.25</v>
      </c>
      <c r="C17" s="22" t="n">
        <f aca="false">$B$4*B16+(1-$B$4)*C16</f>
        <v>0.2790016</v>
      </c>
      <c r="D17" s="22" t="n">
        <f aca="false">C17-B17</f>
        <v>0.0290016</v>
      </c>
    </row>
    <row r="18" customFormat="false" ht="15" hidden="false" customHeight="false" outlineLevel="0" collapsed="false">
      <c r="A18" s="20" t="n">
        <v>11</v>
      </c>
      <c r="B18" s="21" t="n">
        <v>0.25</v>
      </c>
      <c r="C18" s="22" t="n">
        <f aca="false">$B$4*B17+(1-$B$4)*C17</f>
        <v>0.26740096</v>
      </c>
      <c r="D18" s="22" t="n">
        <f aca="false">C18-B18</f>
        <v>0.01740096</v>
      </c>
    </row>
    <row r="19" customFormat="false" ht="15" hidden="false" customHeight="false" outlineLevel="0" collapsed="false">
      <c r="A19" s="20" t="n">
        <v>12</v>
      </c>
      <c r="B19" s="21" t="n">
        <v>0.25</v>
      </c>
      <c r="C19" s="22" t="n">
        <f aca="false">$B$4*B18+(1-$B$4)*C18</f>
        <v>0.260440576</v>
      </c>
      <c r="D19" s="22" t="n">
        <f aca="false">C19-B19</f>
        <v>0.010440576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16"/>
  </cols>
  <sheetData>
    <row r="1" customFormat="false" ht="17.15" hidden="false" customHeight="false" outlineLevel="0" collapsed="false">
      <c r="A1" s="4" t="s">
        <v>63</v>
      </c>
    </row>
    <row r="2" customFormat="false" ht="15" hidden="false" customHeight="false" outlineLevel="0" collapsed="false">
      <c r="A2" s="5" t="s">
        <v>64</v>
      </c>
    </row>
    <row r="4" customFormat="false" ht="15" hidden="false" customHeight="false" outlineLevel="0" collapsed="false">
      <c r="A4" s="10" t="s">
        <v>65</v>
      </c>
      <c r="B4" s="10" t="s">
        <v>66</v>
      </c>
      <c r="C4" s="10" t="s">
        <v>67</v>
      </c>
    </row>
    <row r="5" customFormat="false" ht="15" hidden="false" customHeight="false" outlineLevel="0" collapsed="false">
      <c r="A5" s="6" t="s">
        <v>68</v>
      </c>
      <c r="B5" s="23" t="n">
        <v>8</v>
      </c>
      <c r="C5" s="13" t="n">
        <f aca="false">IF($B$11=0,0,B5/$B$11)</f>
        <v>0.181818181818182</v>
      </c>
    </row>
    <row r="6" customFormat="false" ht="15" hidden="false" customHeight="false" outlineLevel="0" collapsed="false">
      <c r="A6" s="6" t="s">
        <v>69</v>
      </c>
      <c r="B6" s="23" t="n">
        <v>8</v>
      </c>
      <c r="C6" s="13" t="n">
        <f aca="false">IF($B$11=0,0,B6/$B$11)</f>
        <v>0.181818181818182</v>
      </c>
    </row>
    <row r="7" customFormat="false" ht="15" hidden="false" customHeight="false" outlineLevel="0" collapsed="false">
      <c r="A7" s="6" t="s">
        <v>70</v>
      </c>
      <c r="B7" s="23" t="n">
        <v>7</v>
      </c>
      <c r="C7" s="13" t="n">
        <f aca="false">IF($B$11=0,0,B7/$B$11)</f>
        <v>0.159090909090909</v>
      </c>
    </row>
    <row r="8" customFormat="false" ht="15" hidden="false" customHeight="false" outlineLevel="0" collapsed="false">
      <c r="A8" s="6" t="s">
        <v>71</v>
      </c>
      <c r="B8" s="23" t="n">
        <v>9</v>
      </c>
      <c r="C8" s="13" t="n">
        <f aca="false">IF($B$11=0,0,B8/$B$11)</f>
        <v>0.204545454545455</v>
      </c>
    </row>
    <row r="9" customFormat="false" ht="15" hidden="false" customHeight="false" outlineLevel="0" collapsed="false">
      <c r="A9" s="6" t="s">
        <v>72</v>
      </c>
      <c r="B9" s="23" t="n">
        <v>6</v>
      </c>
      <c r="C9" s="13" t="n">
        <f aca="false">IF($B$11=0,0,B9/$B$11)</f>
        <v>0.136363636363636</v>
      </c>
    </row>
    <row r="10" customFormat="false" ht="15" hidden="false" customHeight="false" outlineLevel="0" collapsed="false">
      <c r="A10" s="6" t="s">
        <v>73</v>
      </c>
      <c r="B10" s="23" t="n">
        <v>6</v>
      </c>
      <c r="C10" s="13" t="n">
        <f aca="false">IF($B$11=0,0,B10/$B$11)</f>
        <v>0.136363636363636</v>
      </c>
    </row>
    <row r="11" customFormat="false" ht="15" hidden="false" customHeight="false" outlineLevel="0" collapsed="false">
      <c r="A11" s="24" t="s">
        <v>74</v>
      </c>
      <c r="B11" s="25" t="n">
        <f aca="false">SUM(B5:B10)</f>
        <v>44</v>
      </c>
    </row>
    <row r="13" customFormat="false" ht="15" hidden="false" customHeight="false" outlineLevel="0" collapsed="false">
      <c r="A13" s="5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2026-10-14T08:59:44Z</dcterms:created>
  <dc:creator>openpyxl</dc:creator>
  <dc:description/>
  <dc:language>en-US</dc:language>
  <cp:lastModifiedBy/>
  <dcterms:modified xsi:type="dcterms:W3CDTF">2026-10-14T08:59:46Z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