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راهنما" sheetId="1" state="visible" r:id="rId3"/>
    <sheet name="محاسبه_تورم" sheetId="2" state="visible" r:id="rId4"/>
    <sheet name="قدرت_خرید" sheetId="3" state="visible" r:id="rId5"/>
    <sheet name="بازده_واقعی" sheetId="4" state="visible" r:id="rId6"/>
    <sheet name="تورم_شخصی" sheetId="5" state="visible" r:id="rId7"/>
    <sheet name="تبدیل_نرخ" sheetId="6" state="visible" r:id="rId8"/>
    <sheet name="نمودار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<sst xmlns="http://schemas.openxmlformats.org/spreadsheetml/2006/main" count="85" uniqueCount="79">
  <si>
    <t xml:space="preserve">ابزار تورم | felfelani.ir</t>
  </si>
  <si>
    <t xml:space="preserve">محاسبه‌ی تورم</t>
  </si>
  <si>
    <t xml:space="preserve">دو شاخص یا قیمت را وارد کنید تا نرخ تورم و میانگین ماهانه‌ی معادل معلوم شود. آمار شهریور ۱۴۰۵ مرکز آمار هم برای مرجع آمده است.</t>
  </si>
  <si>
    <t xml:space="preserve">قدرت خرید</t>
  </si>
  <si>
    <t xml:space="preserve">مبلغ و دو نرخ تورم را وارد کنید تا ارزش واقعی پول و زمان نصف‌شدن قدرت خرید دیده شود.</t>
  </si>
  <si>
    <t xml:space="preserve">بازده واقعی</t>
  </si>
  <si>
    <t xml:space="preserve">بازده اسمی هر دارایی را وارد کنید تا بازده پس از تورم حساب شود.</t>
  </si>
  <si>
    <t xml:space="preserve">تورم شخصی</t>
  </si>
  <si>
    <t xml:space="preserve">هزینه و تغییر قیمت هر گروه را وارد کنید تا تورم سبد خودتان معلوم شود.</t>
  </si>
  <si>
    <t xml:space="preserve">تبدیل نرخ</t>
  </si>
  <si>
    <t xml:space="preserve">تبدیل ماهانه، سالانه و چندساله به هم.</t>
  </si>
  <si>
    <t xml:space="preserve">رنگ‌ها</t>
  </si>
  <si>
    <t xml:space="preserve">متن آبی = ورودی · خانه‌ی زرد = قابل تغییر · متن سبز = پیوند · آبی روشن = نتیجه‌ی کلیدی.</t>
  </si>
  <si>
    <t xml:space="preserve">هشدار</t>
  </si>
  <si>
    <t xml:space="preserve">اعداد نمونه فرضی‌اند و تورم آینده پیش‌بینی نشده است. این فایل ابزار آموزشی است و توصیه‌ی سرمایه‌گذاری نیست.</t>
  </si>
  <si>
    <t xml:space="preserve">محاسبه‌ی تورم از شاخص یا قیمت</t>
  </si>
  <si>
    <t xml:space="preserve">مقادیر پیش‌فرض از آمار مرکز آمار ایران (شهریور ۱۴۰۵) است؛ شاخص یک سال قبل از رابطه‌ی نقطه‌به‌نقطه برآورد شده است. با داده‌ی خودتان جایگزین کنید.</t>
  </si>
  <si>
    <t xml:space="preserve">شاخص یا قیمت امروز</t>
  </si>
  <si>
    <t xml:space="preserve">شاخص یا قیمت دوره‌ی قبل</t>
  </si>
  <si>
    <t xml:space="preserve">فاصله‌ی دو دوره (ماه)</t>
  </si>
  <si>
    <t xml:space="preserve">نرخ تورم بین دو دوره</t>
  </si>
  <si>
    <t xml:space="preserve">میانگین تورم ماهانه‌ی معادل</t>
  </si>
  <si>
    <t xml:space="preserve">ضریب افزایش قیمت (برابر)</t>
  </si>
  <si>
    <t xml:space="preserve">آمار گزارش‌شده‌ی مرکز آمار ایران، شهریور ۱۴۰۵</t>
  </si>
  <si>
    <t xml:space="preserve">شاخص</t>
  </si>
  <si>
    <t xml:space="preserve">مقدار</t>
  </si>
  <si>
    <t xml:space="preserve">تورم ماهانه</t>
  </si>
  <si>
    <t xml:space="preserve">تورم نقطه‌به‌نقطه</t>
  </si>
  <si>
    <t xml:space="preserve">تورم سالانه ۱۲ ماهه</t>
  </si>
  <si>
    <t xml:space="preserve">شاخص قیمت مصرف‌کننده</t>
  </si>
  <si>
    <t xml:space="preserve">شاخص یک سال قبل (برآورد از نقطه‌به‌نقطه)</t>
  </si>
  <si>
    <t xml:space="preserve">قدرت خرید پول در تورم</t>
  </si>
  <si>
    <t xml:space="preserve">فرض آموزشی: تورم ثابت می‌ماند؛ پیش‌بینی نیست.</t>
  </si>
  <si>
    <t xml:space="preserve">مبلغ امروز</t>
  </si>
  <si>
    <t xml:space="preserve">تورم سالانه‌ی سناریوی ۱</t>
  </si>
  <si>
    <t xml:space="preserve">تورم سالانه‌ی سناریوی ۲</t>
  </si>
  <si>
    <t xml:space="preserve">زمان نصف‌شدن قدرت خرید، سناریوی ۱ (سال)</t>
  </si>
  <si>
    <t xml:space="preserve">زمان نصف‌شدن قدرت خرید، سناریوی ۲ (سال)</t>
  </si>
  <si>
    <t xml:space="preserve">برآورد قاعده‌ی ۷۲، سناریوی ۲ (سال)</t>
  </si>
  <si>
    <t xml:space="preserve">برای تورم‌های پایین مناسب است</t>
  </si>
  <si>
    <t xml:space="preserve">سال</t>
  </si>
  <si>
    <t xml:space="preserve">ارزش واقعی سناریوی ۱</t>
  </si>
  <si>
    <t xml:space="preserve">ارزش واقعی سناریوی ۲</t>
  </si>
  <si>
    <t xml:space="preserve">مبلغ اسمی لازم برای حفظ قدرت خرید (سناریوی ۱)</t>
  </si>
  <si>
    <t xml:space="preserve">بازده واقعی = (۱ + بازده اسمی) ÷ (۱ + تورم) − ۱. نام دارایی‌ها و اعداد نمونه فرضی‌اند.</t>
  </si>
  <si>
    <t xml:space="preserve">تورم سالانه</t>
  </si>
  <si>
    <t xml:space="preserve">دارایی (نمونه)</t>
  </si>
  <si>
    <t xml:space="preserve">بازده اسمی سالانه</t>
  </si>
  <si>
    <t xml:space="preserve">وضعیت</t>
  </si>
  <si>
    <t xml:space="preserve">سپرده نمونه</t>
  </si>
  <si>
    <t xml:space="preserve">دارایی نمونه ب</t>
  </si>
  <si>
    <t xml:space="preserve">دارایی نمونه ج</t>
  </si>
  <si>
    <t xml:space="preserve">دارایی نمونه د</t>
  </si>
  <si>
    <t xml:space="preserve">پول نقد بدون بازده</t>
  </si>
  <si>
    <t xml:space="preserve">هزینه‌ی ماهانه‌ی هر گروه و تغییر قیمت آن نسبت به یک سال قبل را وارد کنید. اعداد نمونه فرضی‌اند.</t>
  </si>
  <si>
    <t xml:space="preserve">گروه هزینه</t>
  </si>
  <si>
    <t xml:space="preserve">هزینه‌ی ماهانه (تومان)</t>
  </si>
  <si>
    <t xml:space="preserve">تغییر قیمت در یک سال</t>
  </si>
  <si>
    <t xml:space="preserve">سهم از کل هزینه</t>
  </si>
  <si>
    <t xml:space="preserve">سهم در تورم شخصی</t>
  </si>
  <si>
    <t xml:space="preserve">خوراک</t>
  </si>
  <si>
    <t xml:space="preserve">مسکن و اجاره</t>
  </si>
  <si>
    <t xml:space="preserve">حمل‌ونقل</t>
  </si>
  <si>
    <t xml:space="preserve">درمان</t>
  </si>
  <si>
    <t xml:space="preserve">پوشاک</t>
  </si>
  <si>
    <t xml:space="preserve">آموزش</t>
  </si>
  <si>
    <t xml:space="preserve">قبوض و انرژی</t>
  </si>
  <si>
    <t xml:space="preserve">سایر</t>
  </si>
  <si>
    <t xml:space="preserve">جمع</t>
  </si>
  <si>
    <t xml:space="preserve">تورم نقطه‌به‌نقطه‌ی رسمی (مرکز آمار، شهریور ۱۴۰۵)</t>
  </si>
  <si>
    <t xml:space="preserve">اختلاف تورم شخصی با رسمی (واحد درصد)</t>
  </si>
  <si>
    <t xml:space="preserve">تبدیل نرخ‌های تورم</t>
  </si>
  <si>
    <t xml:space="preserve">معادل سالانه‌شده</t>
  </si>
  <si>
    <t xml:space="preserve">اگر همین نرخ ۱۲ ماه تکرار شود</t>
  </si>
  <si>
    <t xml:space="preserve">میانگین ماهانه‌ی معادل</t>
  </si>
  <si>
    <t xml:space="preserve">تورم دوساله</t>
  </si>
  <si>
    <t xml:space="preserve">مثلاً تورم کل دو سال</t>
  </si>
  <si>
    <t xml:space="preserve">میانگین سالانه‌ی معادل</t>
  </si>
  <si>
    <t xml:space="preserve">Charts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</si>
</sst>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"/>
    <numFmt numFmtId="166" formatCode="0"/>
    <numFmt numFmtId="167" formatCode="0.0%"/>
    <numFmt numFmtId="168" formatCode="0.00%"/>
    <numFmt numFmtId="169" formatCode="0.00"/>
    <numFmt numFmtId="170" formatCode="0.0"/>
    <numFmt numFmtId="171" formatCode="#,##0"/>
    <numFmt numFmtId="172" formatCode="0.0%;[RED]\-0.0%"/>
    <numFmt numFmtId="173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10"/>
      <color rgb="FF7F7F7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95959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8"/>
      <color rgb="FF000000"/>
      <name val="FreeSans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DEBF7"/>
        <bgColor rgb="FFD9D9D9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2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BE4B48"/>
      <rgbColor rgb="FFFFFF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595959"/>
      <rgbColor rgb="FF878787"/>
      <rgbColor rgb="FF1F3864"/>
      <rgbColor rgb="FF4F81BD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ارزش واقعی پول در دو سناریوی تورم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قدرت_خرید!B12</c:f>
              <c:strCache>
                <c:ptCount val="1"/>
                <c:pt idx="0">
                  <c:v>ارزش واقعی سناریوی ۱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قدرت_خرید!$A$13:$A$23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strCache>
            </c:strRef>
          </c:cat>
          <c:val>
            <c:numRef>
              <c:f>قدرت_خرید!$B$13:$B$23</c:f>
              <c:numCache>
                <c:formatCode>#,##0</c:formatCode>
                <c:ptCount val="11"/>
                <c:pt idx="0">
                  <c:v>100000000</c:v>
                </c:pt>
                <c:pt idx="1">
                  <c:v>57603686.6359447</c:v>
                </c:pt>
                <c:pt idx="2">
                  <c:v>33181847.1405211</c:v>
                </c:pt>
                <c:pt idx="3">
                  <c:v>19113967.246844</c:v>
                </c:pt>
                <c:pt idx="4">
                  <c:v>11010349.7965691</c:v>
                </c:pt>
                <c:pt idx="5">
                  <c:v>6342367.39433705</c:v>
                </c:pt>
                <c:pt idx="6">
                  <c:v>3653437.43913424</c:v>
                </c:pt>
                <c:pt idx="7">
                  <c:v>2104514.65387917</c:v>
                </c:pt>
                <c:pt idx="8">
                  <c:v>1212278.02642809</c:v>
                </c:pt>
                <c:pt idx="9">
                  <c:v>698316.835500054</c:v>
                </c:pt>
                <c:pt idx="10">
                  <c:v>402256.241647497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قدرت_خرید!C12</c:f>
              <c:strCache>
                <c:ptCount val="1"/>
                <c:pt idx="0">
                  <c:v>ارزش واقعی سناریوی ۲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قدرت_خرید!$A$13:$A$23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strCache>
            </c:strRef>
          </c:cat>
          <c:val>
            <c:numRef>
              <c:f>قدرت_خرید!$C$13:$C$23</c:f>
              <c:numCache>
                <c:formatCode>#,##0</c:formatCode>
                <c:ptCount val="11"/>
                <c:pt idx="0">
                  <c:v>100000000</c:v>
                </c:pt>
                <c:pt idx="1">
                  <c:v>83333333.3333333</c:v>
                </c:pt>
                <c:pt idx="2">
                  <c:v>69444444.4444445</c:v>
                </c:pt>
                <c:pt idx="3">
                  <c:v>57870370.3703704</c:v>
                </c:pt>
                <c:pt idx="4">
                  <c:v>48225308.6419753</c:v>
                </c:pt>
                <c:pt idx="5">
                  <c:v>40187757.2016461</c:v>
                </c:pt>
                <c:pt idx="6">
                  <c:v>33489797.6680384</c:v>
                </c:pt>
                <c:pt idx="7">
                  <c:v>27908164.7233653</c:v>
                </c:pt>
                <c:pt idx="8">
                  <c:v>23256803.9361378</c:v>
                </c:pt>
                <c:pt idx="9">
                  <c:v>19380669.9467815</c:v>
                </c:pt>
                <c:pt idx="10">
                  <c:v>16150558.2889846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2828417"/>
        <c:axId val="53131388"/>
      </c:lineChart>
      <c:catAx>
        <c:axId val="42828417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131388"/>
        <c:crosses val="autoZero"/>
        <c:auto val="1"/>
        <c:lblAlgn val="ctr"/>
        <c:lblOffset val="100"/>
        <c:noMultiLvlLbl val="0"/>
      </c:catAx>
      <c:valAx>
        <c:axId val="5313138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82841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تغییر قیمت هر گروه هزینه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تورم_شخصی!C4</c:f>
              <c:strCache>
                <c:ptCount val="1"/>
                <c:pt idx="0">
                  <c:v>تغییر قیمت در یک سال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تورم_شخصی!$A$5:$A$12</c:f>
              <c:strCache>
                <c:ptCount val="8"/>
                <c:pt idx="0">
                  <c:v>خوراک</c:v>
                </c:pt>
                <c:pt idx="1">
                  <c:v>مسکن و اجاره</c:v>
                </c:pt>
                <c:pt idx="2">
                  <c:v>حمل‌ونقل</c:v>
                </c:pt>
                <c:pt idx="3">
                  <c:v>درمان</c:v>
                </c:pt>
                <c:pt idx="4">
                  <c:v>پوشاک</c:v>
                </c:pt>
                <c:pt idx="5">
                  <c:v>آموزش</c:v>
                </c:pt>
                <c:pt idx="6">
                  <c:v>قبوض و انرژی</c:v>
                </c:pt>
                <c:pt idx="7">
                  <c:v>سایر</c:v>
                </c:pt>
              </c:strCache>
            </c:strRef>
          </c:cat>
          <c:val>
            <c:numRef>
              <c:f>تورم_شخصی!$C$5:$C$12</c:f>
              <c:numCache>
                <c:formatCode>0%</c:formatCode>
                <c:ptCount val="8"/>
                <c:pt idx="0">
                  <c:v>1.2</c:v>
                </c:pt>
                <c:pt idx="1">
                  <c:v>0.35</c:v>
                </c:pt>
                <c:pt idx="2">
                  <c:v>0.6</c:v>
                </c:pt>
                <c:pt idx="3">
                  <c:v>0.7</c:v>
                </c:pt>
                <c:pt idx="4">
                  <c:v>0.8</c:v>
                </c:pt>
                <c:pt idx="5">
                  <c:v>0.5</c:v>
                </c:pt>
                <c:pt idx="6">
                  <c:v>0.4</c:v>
                </c:pt>
                <c:pt idx="7">
                  <c:v>0.65</c:v>
                </c:pt>
              </c:numCache>
            </c:numRef>
          </c:val>
        </c:ser>
        <c:gapWidth val="150"/>
        <c:overlap val="0"/>
        <c:axId val="53073396"/>
        <c:axId val="6873204"/>
      </c:barChart>
      <c:catAx>
        <c:axId val="530733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73204"/>
        <c:crosses val="autoZero"/>
        <c:auto val="1"/>
        <c:lblAlgn val="ctr"/>
        <c:lblOffset val="100"/>
        <c:noMultiLvlLbl val="0"/>
      </c:catAx>
      <c:valAx>
        <c:axId val="687320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07339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160560</xdr:rowOff>
    </xdr:from>
    <xdr:to>
      <xdr:col>12</xdr:col>
      <xdr:colOff>581400</xdr:colOff>
      <xdr:row>20</xdr:row>
      <xdr:rowOff>140760</xdr:rowOff>
    </xdr:to>
    <xdr:graphicFrame>
      <xdr:nvGraphicFramePr>
        <xdr:cNvPr id="0" name="Chart 1"/>
        <xdr:cNvGraphicFramePr/>
      </xdr:nvGraphicFramePr>
      <xdr:xfrm>
        <a:off x="0" y="380880"/>
        <a:ext cx="791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23</xdr:row>
      <xdr:rowOff>160560</xdr:rowOff>
    </xdr:from>
    <xdr:to>
      <xdr:col>12</xdr:col>
      <xdr:colOff>581400</xdr:colOff>
      <xdr:row>40</xdr:row>
      <xdr:rowOff>161640</xdr:rowOff>
    </xdr:to>
    <xdr:graphicFrame>
      <xdr:nvGraphicFramePr>
        <xdr:cNvPr id="1" name="Chart 2"/>
        <xdr:cNvGraphicFramePr/>
      </xdr:nvGraphicFramePr>
      <xdr:xfrm>
        <a:off x="0" y="457200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5"/>
  </cols>
  <sheetData>
    <row r="1" customFormat="false" ht="17.9" hidden="false" customHeight="false" outlineLevel="0" collapsed="false">
      <c r="A1" s="1" t="s">
        <v>0</v>
      </c>
    </row>
    <row r="3" customFormat="false" ht="33.75" hidden="false" customHeight="true" outlineLevel="0" collapsed="false">
      <c r="A3" s="2" t="s">
        <v>1</v>
      </c>
      <c r="B3" s="3" t="s">
        <v>2</v>
      </c>
    </row>
    <row r="4" customFormat="false" ht="33.75" hidden="false" customHeight="true" outlineLevel="0" collapsed="false">
      <c r="A4" s="2" t="s">
        <v>3</v>
      </c>
      <c r="B4" s="3" t="s">
        <v>4</v>
      </c>
    </row>
    <row r="5" customFormat="false" ht="33.75" hidden="false" customHeight="true" outlineLevel="0" collapsed="false">
      <c r="A5" s="2" t="s">
        <v>5</v>
      </c>
      <c r="B5" s="3" t="s">
        <v>6</v>
      </c>
    </row>
    <row r="6" customFormat="false" ht="33.75" hidden="false" customHeight="true" outlineLevel="0" collapsed="false">
      <c r="A6" s="2" t="s">
        <v>7</v>
      </c>
      <c r="B6" s="3" t="s">
        <v>8</v>
      </c>
    </row>
    <row r="7" customFormat="false" ht="33.75" hidden="false" customHeight="true" outlineLevel="0" collapsed="false">
      <c r="A7" s="2" t="s">
        <v>9</v>
      </c>
      <c r="B7" s="3" t="s">
        <v>10</v>
      </c>
    </row>
    <row r="8" customFormat="false" ht="33.75" hidden="false" customHeight="true" outlineLevel="0" collapsed="false">
      <c r="A8" s="2" t="s">
        <v>11</v>
      </c>
      <c r="B8" s="3" t="s">
        <v>12</v>
      </c>
    </row>
    <row r="9" customFormat="false" ht="33.75" hidden="false" customHeight="true" outlineLevel="0" collapsed="false">
      <c r="A9" s="2" t="s">
        <v>13</v>
      </c>
      <c r="B9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20"/>
    <col collapsed="false" customWidth="true" hidden="false" outlineLevel="0" max="3" min="3" style="0" width="30"/>
  </cols>
  <sheetData>
    <row r="1" customFormat="false" ht="17.35" hidden="false" customHeight="false" outlineLevel="0" collapsed="false">
      <c r="A1" s="4" t="s">
        <v>15</v>
      </c>
    </row>
    <row r="2" customFormat="false" ht="15" hidden="false" customHeight="false" outlineLevel="0" collapsed="false">
      <c r="A2" s="5" t="s">
        <v>16</v>
      </c>
    </row>
    <row r="4" customFormat="false" ht="15" hidden="false" customHeight="false" outlineLevel="0" collapsed="false">
      <c r="A4" s="6" t="s">
        <v>17</v>
      </c>
      <c r="B4" s="7" t="n">
        <v>729.8</v>
      </c>
    </row>
    <row r="5" customFormat="false" ht="15" hidden="false" customHeight="false" outlineLevel="0" collapsed="false">
      <c r="A5" s="6" t="s">
        <v>18</v>
      </c>
      <c r="B5" s="7" t="n">
        <v>384.5</v>
      </c>
    </row>
    <row r="6" customFormat="false" ht="15" hidden="false" customHeight="false" outlineLevel="0" collapsed="false">
      <c r="A6" s="6" t="s">
        <v>19</v>
      </c>
      <c r="B6" s="8" t="n">
        <v>12</v>
      </c>
    </row>
    <row r="8" customFormat="false" ht="15" hidden="false" customHeight="false" outlineLevel="0" collapsed="false">
      <c r="A8" s="6" t="s">
        <v>20</v>
      </c>
      <c r="B8" s="9" t="n">
        <f aca="false">B4/B5-1</f>
        <v>0.898049414824447</v>
      </c>
    </row>
    <row r="9" customFormat="false" ht="15" hidden="false" customHeight="false" outlineLevel="0" collapsed="false">
      <c r="A9" s="6" t="s">
        <v>21</v>
      </c>
      <c r="B9" s="10" t="n">
        <f aca="false">(1+B8)^(1/B6)-1</f>
        <v>0.054853851471862</v>
      </c>
    </row>
    <row r="10" customFormat="false" ht="15" hidden="false" customHeight="false" outlineLevel="0" collapsed="false">
      <c r="A10" s="6" t="s">
        <v>22</v>
      </c>
      <c r="B10" s="11" t="n">
        <f aca="false">B4/B5</f>
        <v>1.89804941482445</v>
      </c>
    </row>
    <row r="12" customFormat="false" ht="15" hidden="false" customHeight="false" outlineLevel="0" collapsed="false">
      <c r="A12" s="12" t="s">
        <v>23</v>
      </c>
    </row>
    <row r="13" customFormat="false" ht="15" hidden="false" customHeight="false" outlineLevel="0" collapsed="false">
      <c r="A13" s="13" t="s">
        <v>24</v>
      </c>
      <c r="B13" s="13" t="s">
        <v>25</v>
      </c>
    </row>
    <row r="14" customFormat="false" ht="15" hidden="false" customHeight="false" outlineLevel="0" collapsed="false">
      <c r="A14" s="6" t="s">
        <v>26</v>
      </c>
      <c r="B14" s="14" t="n">
        <v>0.042</v>
      </c>
    </row>
    <row r="15" customFormat="false" ht="15" hidden="false" customHeight="false" outlineLevel="0" collapsed="false">
      <c r="A15" s="6" t="s">
        <v>27</v>
      </c>
      <c r="B15" s="14" t="n">
        <v>0.898</v>
      </c>
    </row>
    <row r="16" customFormat="false" ht="15" hidden="false" customHeight="false" outlineLevel="0" collapsed="false">
      <c r="A16" s="6" t="s">
        <v>28</v>
      </c>
      <c r="B16" s="14" t="n">
        <v>0.736</v>
      </c>
    </row>
    <row r="17" customFormat="false" ht="15" hidden="false" customHeight="false" outlineLevel="0" collapsed="false">
      <c r="A17" s="6" t="s">
        <v>29</v>
      </c>
      <c r="B17" s="15" t="n">
        <v>729.8</v>
      </c>
    </row>
    <row r="19" customFormat="false" ht="15" hidden="false" customHeight="false" outlineLevel="0" collapsed="false">
      <c r="A19" s="6" t="s">
        <v>30</v>
      </c>
      <c r="B19" s="16" t="n">
        <f aca="false">B17/(1+B15)</f>
        <v>384.510010537408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26"/>
  </cols>
  <sheetData>
    <row r="1" customFormat="false" ht="17.35" hidden="false" customHeight="false" outlineLevel="0" collapsed="false">
      <c r="A1" s="4" t="s">
        <v>31</v>
      </c>
    </row>
    <row r="2" customFormat="false" ht="15" hidden="false" customHeight="false" outlineLevel="0" collapsed="false">
      <c r="A2" s="5" t="s">
        <v>32</v>
      </c>
    </row>
    <row r="4" customFormat="false" ht="15" hidden="false" customHeight="false" outlineLevel="0" collapsed="false">
      <c r="A4" s="6" t="s">
        <v>33</v>
      </c>
      <c r="B4" s="17" t="n">
        <v>100000000</v>
      </c>
    </row>
    <row r="5" customFormat="false" ht="15" hidden="false" customHeight="false" outlineLevel="0" collapsed="false">
      <c r="A5" s="6" t="s">
        <v>34</v>
      </c>
      <c r="B5" s="18" t="n">
        <v>0.736</v>
      </c>
    </row>
    <row r="6" customFormat="false" ht="15" hidden="false" customHeight="false" outlineLevel="0" collapsed="false">
      <c r="A6" s="6" t="s">
        <v>35</v>
      </c>
      <c r="B6" s="18" t="n">
        <v>0.2</v>
      </c>
    </row>
    <row r="8" customFormat="false" ht="15" hidden="false" customHeight="false" outlineLevel="0" collapsed="false">
      <c r="A8" s="6" t="s">
        <v>36</v>
      </c>
      <c r="B8" s="19" t="n">
        <f aca="false">LN(2)/LN(1+B5)</f>
        <v>1.25664932777964</v>
      </c>
    </row>
    <row r="9" customFormat="false" ht="15" hidden="false" customHeight="false" outlineLevel="0" collapsed="false">
      <c r="A9" s="6" t="s">
        <v>37</v>
      </c>
      <c r="B9" s="19" t="n">
        <f aca="false">LN(2)/LN(1+B6)</f>
        <v>3.80178401692393</v>
      </c>
    </row>
    <row r="10" customFormat="false" ht="15" hidden="false" customHeight="false" outlineLevel="0" collapsed="false">
      <c r="A10" s="6" t="s">
        <v>38</v>
      </c>
      <c r="B10" s="11" t="n">
        <f aca="false">72/(B6*100)</f>
        <v>3.6</v>
      </c>
      <c r="C10" s="20" t="s">
        <v>39</v>
      </c>
    </row>
    <row r="12" customFormat="false" ht="23.85" hidden="false" customHeight="false" outlineLevel="0" collapsed="false">
      <c r="A12" s="13" t="s">
        <v>40</v>
      </c>
      <c r="B12" s="13" t="s">
        <v>41</v>
      </c>
      <c r="C12" s="13" t="s">
        <v>42</v>
      </c>
      <c r="D12" s="13" t="s">
        <v>43</v>
      </c>
    </row>
    <row r="13" customFormat="false" ht="15" hidden="false" customHeight="false" outlineLevel="0" collapsed="false">
      <c r="A13" s="21" t="n">
        <v>0</v>
      </c>
      <c r="B13" s="22" t="n">
        <f aca="false">$B$4/(1+$B$5)^A13</f>
        <v>100000000</v>
      </c>
      <c r="C13" s="22" t="n">
        <f aca="false">$B$4/(1+$B$6)^A13</f>
        <v>100000000</v>
      </c>
      <c r="D13" s="22" t="n">
        <f aca="false">$B$4*(1+$B$5)^A13</f>
        <v>100000000</v>
      </c>
    </row>
    <row r="14" customFormat="false" ht="15" hidden="false" customHeight="false" outlineLevel="0" collapsed="false">
      <c r="A14" s="21" t="n">
        <v>1</v>
      </c>
      <c r="B14" s="22" t="n">
        <f aca="false">$B$4/(1+$B$5)^A14</f>
        <v>57603686.6359447</v>
      </c>
      <c r="C14" s="22" t="n">
        <f aca="false">$B$4/(1+$B$6)^A14</f>
        <v>83333333.3333333</v>
      </c>
      <c r="D14" s="22" t="n">
        <f aca="false">$B$4*(1+$B$5)^A14</f>
        <v>173600000</v>
      </c>
    </row>
    <row r="15" customFormat="false" ht="15" hidden="false" customHeight="false" outlineLevel="0" collapsed="false">
      <c r="A15" s="21" t="n">
        <v>2</v>
      </c>
      <c r="B15" s="22" t="n">
        <f aca="false">$B$4/(1+$B$5)^A15</f>
        <v>33181847.1405211</v>
      </c>
      <c r="C15" s="22" t="n">
        <f aca="false">$B$4/(1+$B$6)^A15</f>
        <v>69444444.4444445</v>
      </c>
      <c r="D15" s="22" t="n">
        <f aca="false">$B$4*(1+$B$5)^A15</f>
        <v>301369600</v>
      </c>
    </row>
    <row r="16" customFormat="false" ht="15" hidden="false" customHeight="false" outlineLevel="0" collapsed="false">
      <c r="A16" s="21" t="n">
        <v>3</v>
      </c>
      <c r="B16" s="22" t="n">
        <f aca="false">$B$4/(1+$B$5)^A16</f>
        <v>19113967.246844</v>
      </c>
      <c r="C16" s="22" t="n">
        <f aca="false">$B$4/(1+$B$6)^A16</f>
        <v>57870370.3703704</v>
      </c>
      <c r="D16" s="22" t="n">
        <f aca="false">$B$4*(1+$B$5)^A16</f>
        <v>523177625.6</v>
      </c>
    </row>
    <row r="17" customFormat="false" ht="15" hidden="false" customHeight="false" outlineLevel="0" collapsed="false">
      <c r="A17" s="21" t="n">
        <v>4</v>
      </c>
      <c r="B17" s="22" t="n">
        <f aca="false">$B$4/(1+$B$5)^A17</f>
        <v>11010349.7965691</v>
      </c>
      <c r="C17" s="22" t="n">
        <f aca="false">$B$4/(1+$B$6)^A17</f>
        <v>48225308.6419753</v>
      </c>
      <c r="D17" s="22" t="n">
        <f aca="false">$B$4*(1+$B$5)^A17</f>
        <v>908236358.0416</v>
      </c>
    </row>
    <row r="18" customFormat="false" ht="15" hidden="false" customHeight="false" outlineLevel="0" collapsed="false">
      <c r="A18" s="21" t="n">
        <v>5</v>
      </c>
      <c r="B18" s="22" t="n">
        <f aca="false">$B$4/(1+$B$5)^A18</f>
        <v>6342367.39433705</v>
      </c>
      <c r="C18" s="22" t="n">
        <f aca="false">$B$4/(1+$B$6)^A18</f>
        <v>40187757.2016461</v>
      </c>
      <c r="D18" s="22" t="n">
        <f aca="false">$B$4*(1+$B$5)^A18</f>
        <v>1576698317.56022</v>
      </c>
    </row>
    <row r="19" customFormat="false" ht="15" hidden="false" customHeight="false" outlineLevel="0" collapsed="false">
      <c r="A19" s="21" t="n">
        <v>6</v>
      </c>
      <c r="B19" s="22" t="n">
        <f aca="false">$B$4/(1+$B$5)^A19</f>
        <v>3653437.43913424</v>
      </c>
      <c r="C19" s="22" t="n">
        <f aca="false">$B$4/(1+$B$6)^A19</f>
        <v>33489797.6680384</v>
      </c>
      <c r="D19" s="22" t="n">
        <f aca="false">$B$4*(1+$B$5)^A19</f>
        <v>2737148279.28454</v>
      </c>
    </row>
    <row r="20" customFormat="false" ht="15" hidden="false" customHeight="false" outlineLevel="0" collapsed="false">
      <c r="A20" s="21" t="n">
        <v>7</v>
      </c>
      <c r="B20" s="22" t="n">
        <f aca="false">$B$4/(1+$B$5)^A20</f>
        <v>2104514.65387917</v>
      </c>
      <c r="C20" s="22" t="n">
        <f aca="false">$B$4/(1+$B$6)^A20</f>
        <v>27908164.7233653</v>
      </c>
      <c r="D20" s="22" t="n">
        <f aca="false">$B$4*(1+$B$5)^A20</f>
        <v>4751689412.83796</v>
      </c>
    </row>
    <row r="21" customFormat="false" ht="15" hidden="false" customHeight="false" outlineLevel="0" collapsed="false">
      <c r="A21" s="21" t="n">
        <v>8</v>
      </c>
      <c r="B21" s="22" t="n">
        <f aca="false">$B$4/(1+$B$5)^A21</f>
        <v>1212278.02642809</v>
      </c>
      <c r="C21" s="22" t="n">
        <f aca="false">$B$4/(1+$B$6)^A21</f>
        <v>23256803.9361378</v>
      </c>
      <c r="D21" s="22" t="n">
        <f aca="false">$B$4*(1+$B$5)^A21</f>
        <v>8248932820.68669</v>
      </c>
    </row>
    <row r="22" customFormat="false" ht="15" hidden="false" customHeight="false" outlineLevel="0" collapsed="false">
      <c r="A22" s="21" t="n">
        <v>9</v>
      </c>
      <c r="B22" s="22" t="n">
        <f aca="false">$B$4/(1+$B$5)^A22</f>
        <v>698316.835500054</v>
      </c>
      <c r="C22" s="22" t="n">
        <f aca="false">$B$4/(1+$B$6)^A22</f>
        <v>19380669.9467815</v>
      </c>
      <c r="D22" s="22" t="n">
        <f aca="false">$B$4*(1+$B$5)^A22</f>
        <v>14320147376.7121</v>
      </c>
    </row>
    <row r="23" customFormat="false" ht="15" hidden="false" customHeight="false" outlineLevel="0" collapsed="false">
      <c r="A23" s="21" t="n">
        <v>10</v>
      </c>
      <c r="B23" s="22" t="n">
        <f aca="false">$B$4/(1+$B$5)^A23</f>
        <v>402256.241647497</v>
      </c>
      <c r="C23" s="22" t="n">
        <f aca="false">$B$4/(1+$B$6)^A23</f>
        <v>16150558.2889846</v>
      </c>
      <c r="D23" s="22" t="n">
        <f aca="false">$B$4*(1+$B$5)^A23</f>
        <v>24859775845.9722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22"/>
  </cols>
  <sheetData>
    <row r="1" customFormat="false" ht="17.35" hidden="false" customHeight="false" outlineLevel="0" collapsed="false">
      <c r="A1" s="4" t="s">
        <v>5</v>
      </c>
    </row>
    <row r="2" customFormat="false" ht="15" hidden="false" customHeight="false" outlineLevel="0" collapsed="false">
      <c r="A2" s="5" t="s">
        <v>44</v>
      </c>
    </row>
    <row r="4" customFormat="false" ht="15" hidden="false" customHeight="false" outlineLevel="0" collapsed="false">
      <c r="A4" s="6" t="s">
        <v>45</v>
      </c>
      <c r="B4" s="23" t="n">
        <f aca="false">قدرت_خرید!B5</f>
        <v>0.736</v>
      </c>
    </row>
    <row r="6" customFormat="false" ht="15" hidden="false" customHeight="false" outlineLevel="0" collapsed="false">
      <c r="A6" s="13" t="s">
        <v>46</v>
      </c>
      <c r="B6" s="13" t="s">
        <v>47</v>
      </c>
      <c r="C6" s="13" t="s">
        <v>5</v>
      </c>
      <c r="D6" s="13" t="s">
        <v>48</v>
      </c>
    </row>
    <row r="7" customFormat="false" ht="15" hidden="false" customHeight="false" outlineLevel="0" collapsed="false">
      <c r="A7" s="24" t="s">
        <v>49</v>
      </c>
      <c r="B7" s="18" t="n">
        <v>0.3</v>
      </c>
      <c r="C7" s="25" t="n">
        <f aca="false">IF(B7="","",(1+B7)/(1+$B$4)-1)</f>
        <v>-0.251152073732719</v>
      </c>
      <c r="D7" s="26" t="str">
        <f aca="false">IF(B7="","",IF(B7&gt;$B$4,"بالاتر از تورم","پایین‌تر از تورم"))</f>
        <v>پایین‌تر از تورم</v>
      </c>
    </row>
    <row r="8" customFormat="false" ht="15" hidden="false" customHeight="false" outlineLevel="0" collapsed="false">
      <c r="A8" s="24" t="s">
        <v>50</v>
      </c>
      <c r="B8" s="18" t="n">
        <v>0.6</v>
      </c>
      <c r="C8" s="25" t="n">
        <f aca="false">IF(B8="","",(1+B8)/(1+$B$4)-1)</f>
        <v>-0.0783410138248848</v>
      </c>
      <c r="D8" s="26" t="str">
        <f aca="false">IF(B8="","",IF(B8&gt;$B$4,"بالاتر از تورم","پایین‌تر از تورم"))</f>
        <v>پایین‌تر از تورم</v>
      </c>
    </row>
    <row r="9" customFormat="false" ht="15" hidden="false" customHeight="false" outlineLevel="0" collapsed="false">
      <c r="A9" s="24" t="s">
        <v>51</v>
      </c>
      <c r="B9" s="18" t="n">
        <v>0.9</v>
      </c>
      <c r="C9" s="25" t="n">
        <f aca="false">IF(B9="","",(1+B9)/(1+$B$4)-1)</f>
        <v>0.0944700460829493</v>
      </c>
      <c r="D9" s="26" t="str">
        <f aca="false">IF(B9="","",IF(B9&gt;$B$4,"بالاتر از تورم","پایین‌تر از تورم"))</f>
        <v>بالاتر از تورم</v>
      </c>
    </row>
    <row r="10" customFormat="false" ht="15" hidden="false" customHeight="false" outlineLevel="0" collapsed="false">
      <c r="A10" s="24" t="s">
        <v>52</v>
      </c>
      <c r="B10" s="18" t="n">
        <v>0.45</v>
      </c>
      <c r="C10" s="25" t="n">
        <f aca="false">IF(B10="","",(1+B10)/(1+$B$4)-1)</f>
        <v>-0.164746543778802</v>
      </c>
      <c r="D10" s="26" t="str">
        <f aca="false">IF(B10="","",IF(B10&gt;$B$4,"بالاتر از تورم","پایین‌تر از تورم"))</f>
        <v>پایین‌تر از تورم</v>
      </c>
    </row>
    <row r="11" customFormat="false" ht="15" hidden="false" customHeight="false" outlineLevel="0" collapsed="false">
      <c r="A11" s="24" t="s">
        <v>53</v>
      </c>
      <c r="B11" s="18" t="n">
        <v>0</v>
      </c>
      <c r="C11" s="25" t="n">
        <f aca="false">IF(B11="","",(1+B11)/(1+$B$4)-1)</f>
        <v>-0.423963133640553</v>
      </c>
      <c r="D11" s="26" t="str">
        <f aca="false">IF(B11="","",IF(B11&gt;$B$4,"بالاتر از تورم","پایین‌تر از تورم"))</f>
        <v>پایین‌تر از تورم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2" style="0" width="22"/>
    <col collapsed="false" customWidth="true" hidden="false" outlineLevel="0" max="4" min="4" style="0" width="18"/>
    <col collapsed="false" customWidth="true" hidden="false" outlineLevel="0" max="5" min="5" style="0" width="20"/>
  </cols>
  <sheetData>
    <row r="1" customFormat="false" ht="17.35" hidden="false" customHeight="false" outlineLevel="0" collapsed="false">
      <c r="A1" s="4" t="s">
        <v>7</v>
      </c>
    </row>
    <row r="2" customFormat="false" ht="15" hidden="false" customHeight="false" outlineLevel="0" collapsed="false">
      <c r="A2" s="5" t="s">
        <v>54</v>
      </c>
    </row>
    <row r="4" customFormat="false" ht="15" hidden="false" customHeight="false" outlineLevel="0" collapsed="false">
      <c r="A4" s="13" t="s">
        <v>55</v>
      </c>
      <c r="B4" s="13" t="s">
        <v>56</v>
      </c>
      <c r="C4" s="13" t="s">
        <v>57</v>
      </c>
      <c r="D4" s="13" t="s">
        <v>58</v>
      </c>
      <c r="E4" s="13" t="s">
        <v>59</v>
      </c>
    </row>
    <row r="5" customFormat="false" ht="15" hidden="false" customHeight="false" outlineLevel="0" collapsed="false">
      <c r="A5" s="24" t="s">
        <v>60</v>
      </c>
      <c r="B5" s="17" t="n">
        <v>12000000</v>
      </c>
      <c r="C5" s="27" t="n">
        <v>1.2</v>
      </c>
      <c r="D5" s="28" t="n">
        <f aca="false">IF($B$14=0,0,B5/$B$14)</f>
        <v>0.24</v>
      </c>
      <c r="E5" s="28" t="n">
        <f aca="false">D5*C5</f>
        <v>0.288</v>
      </c>
    </row>
    <row r="6" customFormat="false" ht="15" hidden="false" customHeight="false" outlineLevel="0" collapsed="false">
      <c r="A6" s="24" t="s">
        <v>61</v>
      </c>
      <c r="B6" s="17" t="n">
        <v>20000000</v>
      </c>
      <c r="C6" s="27" t="n">
        <v>0.35</v>
      </c>
      <c r="D6" s="28" t="n">
        <f aca="false">IF($B$14=0,0,B6/$B$14)</f>
        <v>0.4</v>
      </c>
      <c r="E6" s="28" t="n">
        <f aca="false">D6*C6</f>
        <v>0.14</v>
      </c>
    </row>
    <row r="7" customFormat="false" ht="15" hidden="false" customHeight="false" outlineLevel="0" collapsed="false">
      <c r="A7" s="24" t="s">
        <v>62</v>
      </c>
      <c r="B7" s="17" t="n">
        <v>4000000</v>
      </c>
      <c r="C7" s="27" t="n">
        <v>0.6</v>
      </c>
      <c r="D7" s="28" t="n">
        <f aca="false">IF($B$14=0,0,B7/$B$14)</f>
        <v>0.08</v>
      </c>
      <c r="E7" s="28" t="n">
        <f aca="false">D7*C7</f>
        <v>0.048</v>
      </c>
    </row>
    <row r="8" customFormat="false" ht="15" hidden="false" customHeight="false" outlineLevel="0" collapsed="false">
      <c r="A8" s="24" t="s">
        <v>63</v>
      </c>
      <c r="B8" s="17" t="n">
        <v>3000000</v>
      </c>
      <c r="C8" s="27" t="n">
        <v>0.7</v>
      </c>
      <c r="D8" s="28" t="n">
        <f aca="false">IF($B$14=0,0,B8/$B$14)</f>
        <v>0.06</v>
      </c>
      <c r="E8" s="28" t="n">
        <f aca="false">D8*C8</f>
        <v>0.042</v>
      </c>
    </row>
    <row r="9" customFormat="false" ht="15" hidden="false" customHeight="false" outlineLevel="0" collapsed="false">
      <c r="A9" s="24" t="s">
        <v>64</v>
      </c>
      <c r="B9" s="17" t="n">
        <v>2500000</v>
      </c>
      <c r="C9" s="27" t="n">
        <v>0.8</v>
      </c>
      <c r="D9" s="28" t="n">
        <f aca="false">IF($B$14=0,0,B9/$B$14)</f>
        <v>0.05</v>
      </c>
      <c r="E9" s="28" t="n">
        <f aca="false">D9*C9</f>
        <v>0.04</v>
      </c>
    </row>
    <row r="10" customFormat="false" ht="15" hidden="false" customHeight="false" outlineLevel="0" collapsed="false">
      <c r="A10" s="24" t="s">
        <v>65</v>
      </c>
      <c r="B10" s="17" t="n">
        <v>3000000</v>
      </c>
      <c r="C10" s="27" t="n">
        <v>0.5</v>
      </c>
      <c r="D10" s="28" t="n">
        <f aca="false">IF($B$14=0,0,B10/$B$14)</f>
        <v>0.06</v>
      </c>
      <c r="E10" s="28" t="n">
        <f aca="false">D10*C10</f>
        <v>0.03</v>
      </c>
    </row>
    <row r="11" customFormat="false" ht="15" hidden="false" customHeight="false" outlineLevel="0" collapsed="false">
      <c r="A11" s="24" t="s">
        <v>66</v>
      </c>
      <c r="B11" s="17" t="n">
        <v>2000000</v>
      </c>
      <c r="C11" s="27" t="n">
        <v>0.4</v>
      </c>
      <c r="D11" s="28" t="n">
        <f aca="false">IF($B$14=0,0,B11/$B$14)</f>
        <v>0.04</v>
      </c>
      <c r="E11" s="28" t="n">
        <f aca="false">D11*C11</f>
        <v>0.016</v>
      </c>
    </row>
    <row r="12" customFormat="false" ht="15" hidden="false" customHeight="false" outlineLevel="0" collapsed="false">
      <c r="A12" s="24" t="s">
        <v>67</v>
      </c>
      <c r="B12" s="17" t="n">
        <v>3500000</v>
      </c>
      <c r="C12" s="27" t="n">
        <v>0.65</v>
      </c>
      <c r="D12" s="28" t="n">
        <f aca="false">IF($B$14=0,0,B12/$B$14)</f>
        <v>0.07</v>
      </c>
      <c r="E12" s="28" t="n">
        <f aca="false">D12*C12</f>
        <v>0.0455</v>
      </c>
    </row>
    <row r="14" customFormat="false" ht="15" hidden="false" customHeight="false" outlineLevel="0" collapsed="false">
      <c r="A14" s="29" t="s">
        <v>68</v>
      </c>
      <c r="B14" s="30" t="n">
        <f aca="false">SUM(B5:B12)</f>
        <v>50000000</v>
      </c>
      <c r="E14" s="9" t="n">
        <f aca="false">SUM(E5:E12)</f>
        <v>0.6495</v>
      </c>
    </row>
    <row r="16" customFormat="false" ht="15" hidden="false" customHeight="false" outlineLevel="0" collapsed="false">
      <c r="A16" s="6" t="s">
        <v>7</v>
      </c>
      <c r="B16" s="9" t="n">
        <f aca="false">E14</f>
        <v>0.6495</v>
      </c>
    </row>
    <row r="17" customFormat="false" ht="15" hidden="false" customHeight="false" outlineLevel="0" collapsed="false">
      <c r="A17" s="6" t="s">
        <v>69</v>
      </c>
      <c r="B17" s="23" t="n">
        <f aca="false">محاسبه_تورم!B15</f>
        <v>0.898</v>
      </c>
    </row>
    <row r="18" customFormat="false" ht="15" hidden="false" customHeight="false" outlineLevel="0" collapsed="false">
      <c r="A18" s="6" t="s">
        <v>70</v>
      </c>
      <c r="B18" s="31" t="n">
        <f aca="false">(B16-B17)*100</f>
        <v>-24.85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34"/>
  </cols>
  <sheetData>
    <row r="1" customFormat="false" ht="17.35" hidden="false" customHeight="false" outlineLevel="0" collapsed="false">
      <c r="A1" s="4" t="s">
        <v>71</v>
      </c>
    </row>
    <row r="3" customFormat="false" ht="15" hidden="false" customHeight="false" outlineLevel="0" collapsed="false">
      <c r="A3" s="6" t="s">
        <v>26</v>
      </c>
      <c r="B3" s="32" t="n">
        <v>0.042</v>
      </c>
    </row>
    <row r="4" customFormat="false" ht="15" hidden="false" customHeight="false" outlineLevel="0" collapsed="false">
      <c r="A4" s="6" t="s">
        <v>72</v>
      </c>
      <c r="B4" s="9" t="n">
        <f aca="false">(1+B3)^12-1</f>
        <v>0.638372416311745</v>
      </c>
      <c r="C4" s="20" t="s">
        <v>73</v>
      </c>
    </row>
    <row r="6" customFormat="false" ht="15" hidden="false" customHeight="false" outlineLevel="0" collapsed="false">
      <c r="A6" s="6" t="s">
        <v>45</v>
      </c>
      <c r="B6" s="18" t="n">
        <v>0.736</v>
      </c>
    </row>
    <row r="7" customFormat="false" ht="15" hidden="false" customHeight="false" outlineLevel="0" collapsed="false">
      <c r="A7" s="6" t="s">
        <v>74</v>
      </c>
      <c r="B7" s="10" t="n">
        <f aca="false">(1+B6)^(1/12)-1</f>
        <v>0.0470380795220864</v>
      </c>
    </row>
    <row r="9" customFormat="false" ht="15" hidden="false" customHeight="false" outlineLevel="0" collapsed="false">
      <c r="A9" s="6" t="s">
        <v>75</v>
      </c>
      <c r="B9" s="18" t="n">
        <v>0.5</v>
      </c>
      <c r="C9" s="20" t="s">
        <v>76</v>
      </c>
    </row>
    <row r="10" customFormat="false" ht="15" hidden="false" customHeight="false" outlineLevel="0" collapsed="false">
      <c r="A10" s="6" t="s">
        <v>77</v>
      </c>
      <c r="B10" s="9" t="n">
        <f aca="false">(1+B9)^(1/2)-1</f>
        <v>0.224744871391589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7.35" hidden="false" customHeight="false" outlineLevel="0" collapsed="false">
      <c r="A1" s="4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2026-10-14T03:36:06Z</dcterms:created>
  <dc:creator>openpyxl</dc:creator>
  <dc:description/>
  <dc:language>en-US</dc:language>
  <cp:lastModifiedBy/>
  <dcterms:modified xsi:type="dcterms:W3CDTF">2026-10-14T03:36:08Z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