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7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راهنما" sheetId="1" state="visible" r:id="rId3"/>
    <sheet name="قیمت_و_تبدیل" sheetId="2" state="visible" r:id="rId4"/>
    <sheet name="آتی_سود_و_زیان" sheetId="3" state="visible" r:id="rId5"/>
    <sheet name="اهرم_و_ریسک" sheetId="4" state="visible" r:id="rId6"/>
    <sheet name="هزینه_رول" sheetId="5" state="visible" r:id="rId7"/>
    <sheet name="سناریوی_نوسان" sheetId="6" state="visible" r:id="rId8"/>
    <sheet name="نمودار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<sst xmlns="http://schemas.openxmlformats.org/spreadsheetml/2006/main" count="89" uniqueCount="87">
  <si>
    <t xml:space="preserve">ابزار خرید نفت | felfelani.ir</t>
  </si>
  <si>
    <t xml:space="preserve">قیمت و تبدیل</t>
  </si>
  <si>
    <t xml:space="preserve">قیمت برنت و WTI و نرخ دلار را وارد کنید؛ ارزش یک بشکه به تومان و تبدیل بشکه به لیتر، گالن و تن محاسبه می‌شود.</t>
  </si>
  <si>
    <t xml:space="preserve">آتی سود و زیان</t>
  </si>
  <si>
    <t xml:space="preserve">نوع موضع، اندازه‌ی قرارداد، قیمت ورود و خروج، کارمزد و وثیقه را وارد کنید تا سود و زیان خالص و بازده روی وثیقه معلوم شود.</t>
  </si>
  <si>
    <t xml:space="preserve">اهرم و ریسک</t>
  </si>
  <si>
    <t xml:space="preserve">نشان می‌دهد چه حرکتی از قیمت کل وثیقه را از بین می‌برد.</t>
  </si>
  <si>
    <t xml:space="preserve">هزینه‌ی رول</t>
  </si>
  <si>
    <t xml:space="preserve">هزینه‌ی سالانه‌ی کانتانگو را از اختلاف قیمت دو قرارداد حساب می‌کند.</t>
  </si>
  <si>
    <t xml:space="preserve">سناریوی نوسان</t>
  </si>
  <si>
    <t xml:space="preserve">اثر چند درصد تغییر قیمت را روی مبلغ در معرض ریسک نشان می‌دهد.</t>
  </si>
  <si>
    <t xml:space="preserve">رنگ‌ها</t>
  </si>
  <si>
    <t xml:space="preserve">متن آبی = ورودی · خانه‌ی زرد = قابل تغییر · متن سبز = پیوند · آبی روشن = نتیجه‌ی کلیدی.</t>
  </si>
  <si>
    <t xml:space="preserve">هشدار</t>
  </si>
  <si>
    <t xml:space="preserve">اعداد نمونه فرضی و تقریبی‌اند. معاملات با اهرم ممکن است زیانی بیش از سرمایه‌ی اولیه ایجاد کنند. این فایل ابزار آموزشی است و توصیه‌ی خرید یا فروش نیست؛ قوانین و تحریم‌ها را رعایت کنید.</t>
  </si>
  <si>
    <t xml:space="preserve">قیمت و تبدیل واحد</t>
  </si>
  <si>
    <t xml:space="preserve">مقادیر نمونه از گزارش‌های بازار در ۱۰ مهر ۱۴۰۵ و تقریبی‌اند؛ نرخ دلار نمونه است. با اعداد لحظه‌ی خودتان جایگزین کنید.</t>
  </si>
  <si>
    <t xml:space="preserve">نفت برنت (دلار در هر بشکه)</t>
  </si>
  <si>
    <t xml:space="preserve">نفت WTI (دلار در هر بشکه)</t>
  </si>
  <si>
    <t xml:space="preserve">نرخ دلار (تومان، تقریبی)</t>
  </si>
  <si>
    <t xml:space="preserve">اختلاف برنت و WTI (دلار)</t>
  </si>
  <si>
    <t xml:space="preserve">ارزش یک بشکه برنت (تومان)</t>
  </si>
  <si>
    <t xml:space="preserve">قیمت هر لیتر برنت (دلار)</t>
  </si>
  <si>
    <t xml:space="preserve">تعداد بشکه</t>
  </si>
  <si>
    <t xml:space="preserve">لیتر در هر بشکه</t>
  </si>
  <si>
    <t xml:space="preserve">گالن آمریکایی در هر بشکه</t>
  </si>
  <si>
    <t xml:space="preserve">بشکه در هر تن (نمونه‌ی میانگین)</t>
  </si>
  <si>
    <t xml:space="preserve">بسته به نوع نفت متفاوت است</t>
  </si>
  <si>
    <t xml:space="preserve">معادل لیتر</t>
  </si>
  <si>
    <t xml:space="preserve">معادل گالن</t>
  </si>
  <si>
    <t xml:space="preserve">معادل تن (تقریبی)</t>
  </si>
  <si>
    <t xml:space="preserve">تاریخ (نقاط نمونه)</t>
  </si>
  <si>
    <t xml:space="preserve">برنت (دلار)</t>
  </si>
  <si>
    <t xml:space="preserve">۲۶ مهر ۱۴۰۴</t>
  </si>
  <si>
    <t xml:space="preserve">۱۹ اردیبهشت ۱۴۰۵</t>
  </si>
  <si>
    <t xml:space="preserve">۱۰ تیر ۱۴۰۵</t>
  </si>
  <si>
    <t xml:space="preserve">۲۵ تیر ۱۴۰۵</t>
  </si>
  <si>
    <t xml:space="preserve">۸ مرداد ۱۴۰۵</t>
  </si>
  <si>
    <t xml:space="preserve">۱۹ شهریور ۱۴۰۵</t>
  </si>
  <si>
    <t xml:space="preserve">۱۰ مهر ۱۴۰۵</t>
  </si>
  <si>
    <t xml:space="preserve">نقاط نمونه از گزارش‌های خبری‌اند و سری رسمی نیستند.</t>
  </si>
  <si>
    <t xml:space="preserve">سود و زیان قرارداد آتی</t>
  </si>
  <si>
    <t xml:space="preserve">اعداد نمونه فرضی‌اند؛ کارمزد و وثیقه را از کارگزار بپرسید. معاملات با اهرم ممکن است زیانی بیش از وثیقه ایجاد کنند.</t>
  </si>
  <si>
    <t xml:space="preserve">نوع موضع (خرید یا فروش)</t>
  </si>
  <si>
    <t xml:space="preserve">خرید</t>
  </si>
  <si>
    <t xml:space="preserve">اندازه‌ی هر قرارداد (بشکه)</t>
  </si>
  <si>
    <t xml:space="preserve">تعداد قرارداد</t>
  </si>
  <si>
    <t xml:space="preserve">قیمت ورود (دلار)</t>
  </si>
  <si>
    <t xml:space="preserve">قیمت خروج (دلار)</t>
  </si>
  <si>
    <t xml:space="preserve">کارمزد هر قرارداد در هر سمت (دلار)</t>
  </si>
  <si>
    <t xml:space="preserve">وثیقه‌ی اولیه‌ی هر قرارداد (دلار)</t>
  </si>
  <si>
    <t xml:space="preserve">فرضی</t>
  </si>
  <si>
    <t xml:space="preserve">ارزش اسمی در ورود (دلار)</t>
  </si>
  <si>
    <t xml:space="preserve">سود/زیان ناخالص (دلار)</t>
  </si>
  <si>
    <t xml:space="preserve">کل کارمزد رفت و برگشت (دلار)</t>
  </si>
  <si>
    <t xml:space="preserve">سود/زیان خالص (دلار)</t>
  </si>
  <si>
    <t xml:space="preserve">کل وثیقه (دلار)</t>
  </si>
  <si>
    <t xml:space="preserve">بازده روی وثیقه</t>
  </si>
  <si>
    <t xml:space="preserve">اهرم (ارزش اسمی ÷ وثیقه)</t>
  </si>
  <si>
    <t xml:space="preserve">نشان می‌دهد چه حرکتی از قیمت، کل وثیقه را از بین می‌برد. محاسبه‌ی ساده‌شده و بدون در نظر گرفتن قوانین کارگزار است.</t>
  </si>
  <si>
    <t xml:space="preserve">قیمت نفت (دلار)</t>
  </si>
  <si>
    <t xml:space="preserve">اندازه‌ی قرارداد (بشکه)</t>
  </si>
  <si>
    <t xml:space="preserve">وثیقه‌ی هر قرارداد (دلار)</t>
  </si>
  <si>
    <t xml:space="preserve">ارزش اسمی هر قرارداد (دلار)</t>
  </si>
  <si>
    <t xml:space="preserve">اهرم</t>
  </si>
  <si>
    <t xml:space="preserve">حرکت قیمت که کل وثیقه را از بین می‌برد (درصد)</t>
  </si>
  <si>
    <t xml:space="preserve">حرکت قیمت که کل وثیقه را از بین می‌برد (دلار در بشکه)</t>
  </si>
  <si>
    <t xml:space="preserve">تغییر قیمت</t>
  </si>
  <si>
    <t xml:space="preserve">سود/زیان خرید (دلار)</t>
  </si>
  <si>
    <t xml:space="preserve">درصد از وثیقه</t>
  </si>
  <si>
    <t xml:space="preserve">هزینه‌ی رول (کانتانگو)</t>
  </si>
  <si>
    <t xml:space="preserve">اگر قرارداد بعدی گران‌تر از قرارداد نزدیک باشد، رول ماهانه هزینه دارد. مثال آموزشی است.</t>
  </si>
  <si>
    <t xml:space="preserve">قیمت قرارداد نزدیک (دلار)</t>
  </si>
  <si>
    <t xml:space="preserve">قیمت قرارداد بعدی (دلار)</t>
  </si>
  <si>
    <t xml:space="preserve">مبلغ سرمایه‌گذاری (دلار)</t>
  </si>
  <si>
    <t xml:space="preserve">هزینه‌ی رول ماهانه</t>
  </si>
  <si>
    <t xml:space="preserve">مثبت یعنی کانتانگو</t>
  </si>
  <si>
    <t xml:space="preserve">هزینه‌ی سالانه (۱۲ رول، ترکیبی)</t>
  </si>
  <si>
    <t xml:space="preserve">هزینه‌ی سالانه به دلار</t>
  </si>
  <si>
    <t xml:space="preserve">معنی: اگر قیمت نقدی نفت تغییر نکند و ساختار بازار همین بماند، صندوق‌های آتی‌محور حدود این مقدار از بازده را به رول می‌بازند (تقریبی).</t>
  </si>
  <si>
    <t xml:space="preserve">سناریوی نوسان قیمت</t>
  </si>
  <si>
    <t xml:space="preserve">نمایش آموزشی؛ پیش‌بینی نیست.</t>
  </si>
  <si>
    <t xml:space="preserve">مبلغ در معرض قیمت نفت (دلار)</t>
  </si>
  <si>
    <t xml:space="preserve">ارزش</t>
  </si>
  <si>
    <t xml:space="preserve">سود/زیان</t>
  </si>
  <si>
    <t xml:space="preserve">درصد</t>
  </si>
  <si>
    <t xml:space="preserve">Chart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</si>
</sst>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0.00"/>
    <numFmt numFmtId="166" formatCode="#,##0"/>
    <numFmt numFmtId="167" formatCode="0.000"/>
    <numFmt numFmtId="168" formatCode="0"/>
    <numFmt numFmtId="169" formatCode="#,##0.0"/>
    <numFmt numFmtId="170" formatCode="#,##0;[RED]\-#,##0"/>
    <numFmt numFmtId="171" formatCode="0.0%;[RED]\-0.0%"/>
    <numFmt numFmtId="172" formatCode="0.0"/>
    <numFmt numFmtId="173" formatCode="0.0%"/>
    <numFmt numFmtId="174" formatCode="0%;[RED]\-0%"/>
    <numFmt numFmtId="175" formatCode="0.00%;[RED]\-0.0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10"/>
      <color rgb="FF7F7F7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8"/>
      <color rgb="FF000000"/>
      <name val="FreeSans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DEBF7"/>
        <bgColor rgb="FFD9D9D9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9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5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FCC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F81BD"/>
      <rgbColor rgb="FF33CCCC"/>
      <rgbColor rgb="FF99CC00"/>
      <rgbColor rgb="FFFFCC00"/>
      <rgbColor rgb="FFFF9900"/>
      <rgbColor rgb="FFFF6600"/>
      <rgbColor rgb="FF595959"/>
      <rgbColor rgb="FF878787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نقاط نمونه‌ی قیمت نفت برنت (دلار)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قیمت_و_تبدیل!B23</c:f>
              <c:strCache>
                <c:ptCount val="1"/>
                <c:pt idx="0">
                  <c:v>برنت (دلار)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قیمت_و_تبدیل!$A$24:$A$30</c:f>
              <c:strCache>
                <c:ptCount val="7"/>
                <c:pt idx="0">
                  <c:v>۲۶ مهر ۱۴۰۴</c:v>
                </c:pt>
                <c:pt idx="1">
                  <c:v>۱۹ اردیبهشت ۱۴۰۵</c:v>
                </c:pt>
                <c:pt idx="2">
                  <c:v>۱۰ تیر ۱۴۰۵</c:v>
                </c:pt>
                <c:pt idx="3">
                  <c:v>۲۵ تیر ۱۴۰۵</c:v>
                </c:pt>
                <c:pt idx="4">
                  <c:v>۸ مرداد ۱۴۰۵</c:v>
                </c:pt>
                <c:pt idx="5">
                  <c:v>۱۹ شهریور ۱۴۰۵</c:v>
                </c:pt>
                <c:pt idx="6">
                  <c:v>۱۰ مهر ۱۴۰۵</c:v>
                </c:pt>
              </c:strCache>
            </c:strRef>
          </c:cat>
          <c:val>
            <c:numRef>
              <c:f>قیمت_و_تبدیل!$B$24:$B$30</c:f>
              <c:numCache>
                <c:formatCode>0.00</c:formatCode>
                <c:ptCount val="7"/>
                <c:pt idx="0">
                  <c:v>61.29</c:v>
                </c:pt>
                <c:pt idx="1">
                  <c:v>101.54</c:v>
                </c:pt>
                <c:pt idx="2">
                  <c:v>73.23</c:v>
                </c:pt>
                <c:pt idx="3">
                  <c:v>85.28</c:v>
                </c:pt>
                <c:pt idx="4">
                  <c:v>89.78</c:v>
                </c:pt>
                <c:pt idx="5">
                  <c:v>101.1</c:v>
                </c:pt>
                <c:pt idx="6">
                  <c:v>102.6</c:v>
                </c:pt>
              </c:numCache>
            </c:numRef>
          </c:val>
        </c:ser>
        <c:gapWidth val="150"/>
        <c:overlap val="0"/>
        <c:axId val="39654762"/>
        <c:axId val="33918262"/>
      </c:barChart>
      <c:catAx>
        <c:axId val="3965476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3918262"/>
        <c:crosses val="autoZero"/>
        <c:auto val="1"/>
        <c:lblAlgn val="ctr"/>
        <c:lblOffset val="100"/>
        <c:noMultiLvlLbl val="0"/>
      </c:catAx>
      <c:valAx>
        <c:axId val="3391826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965476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160560</xdr:rowOff>
    </xdr:from>
    <xdr:to>
      <xdr:col>12</xdr:col>
      <xdr:colOff>581400</xdr:colOff>
      <xdr:row>20</xdr:row>
      <xdr:rowOff>140760</xdr:rowOff>
    </xdr:to>
    <xdr:graphicFrame>
      <xdr:nvGraphicFramePr>
        <xdr:cNvPr id="0" name="Chart 1"/>
        <xdr:cNvGraphicFramePr/>
      </xdr:nvGraphicFramePr>
      <xdr:xfrm>
        <a:off x="0" y="380880"/>
        <a:ext cx="791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9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05"/>
  </cols>
  <sheetData>
    <row r="1" customFormat="false" ht="17.9" hidden="false" customHeight="false" outlineLevel="0" collapsed="false">
      <c r="A1" s="1" t="s">
        <v>0</v>
      </c>
    </row>
    <row r="3" customFormat="false" ht="33.75" hidden="false" customHeight="true" outlineLevel="0" collapsed="false">
      <c r="A3" s="2" t="s">
        <v>1</v>
      </c>
      <c r="B3" s="3" t="s">
        <v>2</v>
      </c>
    </row>
    <row r="4" customFormat="false" ht="33.75" hidden="false" customHeight="true" outlineLevel="0" collapsed="false">
      <c r="A4" s="2" t="s">
        <v>3</v>
      </c>
      <c r="B4" s="3" t="s">
        <v>4</v>
      </c>
    </row>
    <row r="5" customFormat="false" ht="33.75" hidden="false" customHeight="true" outlineLevel="0" collapsed="false">
      <c r="A5" s="2" t="s">
        <v>5</v>
      </c>
      <c r="B5" s="3" t="s">
        <v>6</v>
      </c>
    </row>
    <row r="6" customFormat="false" ht="33.75" hidden="false" customHeight="true" outlineLevel="0" collapsed="false">
      <c r="A6" s="2" t="s">
        <v>7</v>
      </c>
      <c r="B6" s="3" t="s">
        <v>8</v>
      </c>
    </row>
    <row r="7" customFormat="false" ht="33.75" hidden="false" customHeight="true" outlineLevel="0" collapsed="false">
      <c r="A7" s="2" t="s">
        <v>9</v>
      </c>
      <c r="B7" s="3" t="s">
        <v>10</v>
      </c>
    </row>
    <row r="8" customFormat="false" ht="33.75" hidden="false" customHeight="true" outlineLevel="0" collapsed="false">
      <c r="A8" s="2" t="s">
        <v>11</v>
      </c>
      <c r="B8" s="3" t="s">
        <v>12</v>
      </c>
    </row>
    <row r="9" customFormat="false" ht="33.75" hidden="false" customHeight="true" outlineLevel="0" collapsed="false">
      <c r="A9" s="2" t="s">
        <v>13</v>
      </c>
      <c r="B9" s="3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2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0"/>
    <col collapsed="false" customWidth="true" hidden="false" outlineLevel="0" max="3" min="3" style="0" width="40"/>
  </cols>
  <sheetData>
    <row r="1" customFormat="false" ht="17.35" hidden="false" customHeight="false" outlineLevel="0" collapsed="false">
      <c r="A1" s="4" t="s">
        <v>15</v>
      </c>
    </row>
    <row r="2" customFormat="false" ht="15" hidden="false" customHeight="false" outlineLevel="0" collapsed="false">
      <c r="A2" s="5" t="s">
        <v>16</v>
      </c>
    </row>
    <row r="4" customFormat="false" ht="15" hidden="false" customHeight="false" outlineLevel="0" collapsed="false">
      <c r="A4" s="6" t="s">
        <v>17</v>
      </c>
      <c r="B4" s="7" t="n">
        <v>102.6</v>
      </c>
    </row>
    <row r="5" customFormat="false" ht="15" hidden="false" customHeight="false" outlineLevel="0" collapsed="false">
      <c r="A5" s="6" t="s">
        <v>18</v>
      </c>
      <c r="B5" s="7" t="n">
        <v>93.14</v>
      </c>
    </row>
    <row r="6" customFormat="false" ht="15" hidden="false" customHeight="false" outlineLevel="0" collapsed="false">
      <c r="A6" s="6" t="s">
        <v>19</v>
      </c>
      <c r="B6" s="8" t="n">
        <v>269000</v>
      </c>
    </row>
    <row r="8" customFormat="false" ht="15" hidden="false" customHeight="false" outlineLevel="0" collapsed="false">
      <c r="A8" s="6" t="s">
        <v>20</v>
      </c>
      <c r="B8" s="9" t="n">
        <f aca="false">B4-B5</f>
        <v>9.45999999999999</v>
      </c>
    </row>
    <row r="9" customFormat="false" ht="15" hidden="false" customHeight="false" outlineLevel="0" collapsed="false">
      <c r="A9" s="6" t="s">
        <v>21</v>
      </c>
      <c r="B9" s="10" t="n">
        <f aca="false">B4*B6</f>
        <v>27599400</v>
      </c>
    </row>
    <row r="10" customFormat="false" ht="15" hidden="false" customHeight="false" outlineLevel="0" collapsed="false">
      <c r="A10" s="6" t="s">
        <v>22</v>
      </c>
      <c r="B10" s="11" t="n">
        <f aca="false">B4/B14</f>
        <v>0.645335782170869</v>
      </c>
    </row>
    <row r="12" customFormat="false" ht="15" hidden="false" customHeight="false" outlineLevel="0" collapsed="false">
      <c r="A12" s="6" t="s">
        <v>23</v>
      </c>
      <c r="B12" s="8" t="n">
        <v>1000</v>
      </c>
    </row>
    <row r="14" customFormat="false" ht="15" hidden="false" customHeight="false" outlineLevel="0" collapsed="false">
      <c r="A14" s="6" t="s">
        <v>24</v>
      </c>
      <c r="B14" s="12" t="n">
        <v>158.987</v>
      </c>
    </row>
    <row r="15" customFormat="false" ht="15" hidden="false" customHeight="false" outlineLevel="0" collapsed="false">
      <c r="A15" s="6" t="s">
        <v>25</v>
      </c>
      <c r="B15" s="13" t="n">
        <v>42</v>
      </c>
    </row>
    <row r="16" customFormat="false" ht="15" hidden="false" customHeight="false" outlineLevel="0" collapsed="false">
      <c r="A16" s="6" t="s">
        <v>26</v>
      </c>
      <c r="B16" s="7" t="n">
        <v>7.33</v>
      </c>
      <c r="C16" s="14" t="s">
        <v>27</v>
      </c>
    </row>
    <row r="18" customFormat="false" ht="15" hidden="false" customHeight="false" outlineLevel="0" collapsed="false">
      <c r="A18" s="6" t="s">
        <v>28</v>
      </c>
      <c r="B18" s="10" t="n">
        <f aca="false">B12*B14</f>
        <v>158987</v>
      </c>
    </row>
    <row r="19" customFormat="false" ht="15" hidden="false" customHeight="false" outlineLevel="0" collapsed="false">
      <c r="A19" s="6" t="s">
        <v>29</v>
      </c>
      <c r="B19" s="10" t="n">
        <f aca="false">B12*B15</f>
        <v>42000</v>
      </c>
    </row>
    <row r="20" customFormat="false" ht="15" hidden="false" customHeight="false" outlineLevel="0" collapsed="false">
      <c r="A20" s="6" t="s">
        <v>30</v>
      </c>
      <c r="B20" s="15" t="n">
        <f aca="false">B12/B16</f>
        <v>136.425648021828</v>
      </c>
    </row>
    <row r="23" customFormat="false" ht="15" hidden="false" customHeight="false" outlineLevel="0" collapsed="false">
      <c r="A23" s="16" t="s">
        <v>31</v>
      </c>
      <c r="B23" s="16" t="s">
        <v>32</v>
      </c>
    </row>
    <row r="24" customFormat="false" ht="15" hidden="false" customHeight="false" outlineLevel="0" collapsed="false">
      <c r="A24" s="17" t="s">
        <v>33</v>
      </c>
      <c r="B24" s="18" t="n">
        <v>61.29</v>
      </c>
    </row>
    <row r="25" customFormat="false" ht="15" hidden="false" customHeight="false" outlineLevel="0" collapsed="false">
      <c r="A25" s="17" t="s">
        <v>34</v>
      </c>
      <c r="B25" s="18" t="n">
        <v>101.54</v>
      </c>
    </row>
    <row r="26" customFormat="false" ht="15" hidden="false" customHeight="false" outlineLevel="0" collapsed="false">
      <c r="A26" s="17" t="s">
        <v>35</v>
      </c>
      <c r="B26" s="18" t="n">
        <v>73.23</v>
      </c>
    </row>
    <row r="27" customFormat="false" ht="15" hidden="false" customHeight="false" outlineLevel="0" collapsed="false">
      <c r="A27" s="17" t="s">
        <v>36</v>
      </c>
      <c r="B27" s="18" t="n">
        <v>85.28</v>
      </c>
    </row>
    <row r="28" customFormat="false" ht="15" hidden="false" customHeight="false" outlineLevel="0" collapsed="false">
      <c r="A28" s="17" t="s">
        <v>37</v>
      </c>
      <c r="B28" s="18" t="n">
        <v>89.78</v>
      </c>
    </row>
    <row r="29" customFormat="false" ht="15" hidden="false" customHeight="false" outlineLevel="0" collapsed="false">
      <c r="A29" s="17" t="s">
        <v>38</v>
      </c>
      <c r="B29" s="18" t="n">
        <v>101.1</v>
      </c>
    </row>
    <row r="30" customFormat="false" ht="15" hidden="false" customHeight="false" outlineLevel="0" collapsed="false">
      <c r="A30" s="17" t="s">
        <v>39</v>
      </c>
      <c r="B30" s="18" t="n">
        <v>102.6</v>
      </c>
    </row>
    <row r="32" customFormat="false" ht="15" hidden="false" customHeight="false" outlineLevel="0" collapsed="false">
      <c r="A32" s="5" t="s"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8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0"/>
    <col collapsed="false" customWidth="true" hidden="false" outlineLevel="0" max="3" min="3" style="0" width="24"/>
  </cols>
  <sheetData>
    <row r="1" customFormat="false" ht="17.35" hidden="false" customHeight="false" outlineLevel="0" collapsed="false">
      <c r="A1" s="4" t="s">
        <v>41</v>
      </c>
    </row>
    <row r="2" customFormat="false" ht="15" hidden="false" customHeight="false" outlineLevel="0" collapsed="false">
      <c r="A2" s="5" t="s">
        <v>42</v>
      </c>
    </row>
    <row r="4" customFormat="false" ht="15" hidden="false" customHeight="false" outlineLevel="0" collapsed="false">
      <c r="A4" s="6" t="s">
        <v>43</v>
      </c>
      <c r="B4" s="19" t="s">
        <v>44</v>
      </c>
    </row>
    <row r="5" customFormat="false" ht="15" hidden="false" customHeight="false" outlineLevel="0" collapsed="false">
      <c r="A5" s="6" t="s">
        <v>45</v>
      </c>
      <c r="B5" s="8" t="n">
        <v>1000</v>
      </c>
    </row>
    <row r="6" customFormat="false" ht="15" hidden="false" customHeight="false" outlineLevel="0" collapsed="false">
      <c r="A6" s="6" t="s">
        <v>46</v>
      </c>
      <c r="B6" s="13" t="n">
        <v>1</v>
      </c>
    </row>
    <row r="7" customFormat="false" ht="15" hidden="false" customHeight="false" outlineLevel="0" collapsed="false">
      <c r="A7" s="6" t="s">
        <v>47</v>
      </c>
      <c r="B7" s="7" t="n">
        <v>100</v>
      </c>
    </row>
    <row r="8" customFormat="false" ht="15" hidden="false" customHeight="false" outlineLevel="0" collapsed="false">
      <c r="A8" s="6" t="s">
        <v>48</v>
      </c>
      <c r="B8" s="7" t="n">
        <v>105</v>
      </c>
    </row>
    <row r="9" customFormat="false" ht="15" hidden="false" customHeight="false" outlineLevel="0" collapsed="false">
      <c r="A9" s="6" t="s">
        <v>49</v>
      </c>
      <c r="B9" s="7" t="n">
        <v>5</v>
      </c>
    </row>
    <row r="10" customFormat="false" ht="15" hidden="false" customHeight="false" outlineLevel="0" collapsed="false">
      <c r="A10" s="6" t="s">
        <v>50</v>
      </c>
      <c r="B10" s="8" t="n">
        <v>10000</v>
      </c>
      <c r="C10" s="14" t="s">
        <v>51</v>
      </c>
    </row>
    <row r="12" customFormat="false" ht="15" hidden="false" customHeight="false" outlineLevel="0" collapsed="false">
      <c r="A12" s="6" t="s">
        <v>52</v>
      </c>
      <c r="B12" s="20" t="n">
        <f aca="false">B7*B5*B6</f>
        <v>100000</v>
      </c>
    </row>
    <row r="13" customFormat="false" ht="15" hidden="false" customHeight="false" outlineLevel="0" collapsed="false">
      <c r="A13" s="6" t="s">
        <v>53</v>
      </c>
      <c r="B13" s="21" t="n">
        <f aca="false">IF(B4="خرید",1,-1)*(B8-B7)*B5*B6</f>
        <v>5000</v>
      </c>
    </row>
    <row r="14" customFormat="false" ht="15" hidden="false" customHeight="false" outlineLevel="0" collapsed="false">
      <c r="A14" s="6" t="s">
        <v>54</v>
      </c>
      <c r="B14" s="20" t="n">
        <f aca="false">2*B9*B6</f>
        <v>10</v>
      </c>
    </row>
    <row r="15" customFormat="false" ht="15" hidden="false" customHeight="false" outlineLevel="0" collapsed="false">
      <c r="A15" s="6" t="s">
        <v>55</v>
      </c>
      <c r="B15" s="21" t="n">
        <f aca="false">B13-B14</f>
        <v>4990</v>
      </c>
    </row>
    <row r="16" customFormat="false" ht="15" hidden="false" customHeight="false" outlineLevel="0" collapsed="false">
      <c r="A16" s="6" t="s">
        <v>56</v>
      </c>
      <c r="B16" s="20" t="n">
        <f aca="false">B10*B6</f>
        <v>10000</v>
      </c>
    </row>
    <row r="17" customFormat="false" ht="15" hidden="false" customHeight="false" outlineLevel="0" collapsed="false">
      <c r="A17" s="6" t="s">
        <v>57</v>
      </c>
      <c r="B17" s="22" t="n">
        <f aca="false">B15/B16</f>
        <v>0.499</v>
      </c>
    </row>
    <row r="18" customFormat="false" ht="15" hidden="false" customHeight="false" outlineLevel="0" collapsed="false">
      <c r="A18" s="6" t="s">
        <v>58</v>
      </c>
      <c r="B18" s="23" t="n">
        <f aca="false">B12/B16</f>
        <v>10</v>
      </c>
    </row>
  </sheetData>
  <dataValidations count="1">
    <dataValidation allowBlank="false" errorStyle="stop" operator="between" showDropDown="false" showErrorMessage="false" showInputMessage="false" sqref="B4" type="list">
      <formula1>"خرید,فروش"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3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22"/>
    <col collapsed="false" customWidth="true" hidden="false" outlineLevel="0" max="3" min="3" style="0" width="18"/>
  </cols>
  <sheetData>
    <row r="1" customFormat="false" ht="17.35" hidden="false" customHeight="false" outlineLevel="0" collapsed="false">
      <c r="A1" s="4" t="s">
        <v>5</v>
      </c>
    </row>
    <row r="2" customFormat="false" ht="15" hidden="false" customHeight="false" outlineLevel="0" collapsed="false">
      <c r="A2" s="5" t="s">
        <v>59</v>
      </c>
    </row>
    <row r="4" customFormat="false" ht="15" hidden="false" customHeight="false" outlineLevel="0" collapsed="false">
      <c r="A4" s="6" t="s">
        <v>60</v>
      </c>
      <c r="B4" s="7" t="n">
        <v>100</v>
      </c>
    </row>
    <row r="5" customFormat="false" ht="15" hidden="false" customHeight="false" outlineLevel="0" collapsed="false">
      <c r="A5" s="6" t="s">
        <v>61</v>
      </c>
      <c r="B5" s="8" t="n">
        <v>1000</v>
      </c>
    </row>
    <row r="6" customFormat="false" ht="15" hidden="false" customHeight="false" outlineLevel="0" collapsed="false">
      <c r="A6" s="6" t="s">
        <v>62</v>
      </c>
      <c r="B6" s="8" t="n">
        <v>10000</v>
      </c>
    </row>
    <row r="8" customFormat="false" ht="15" hidden="false" customHeight="false" outlineLevel="0" collapsed="false">
      <c r="A8" s="6" t="s">
        <v>63</v>
      </c>
      <c r="B8" s="20" t="n">
        <f aca="false">B4*B5</f>
        <v>100000</v>
      </c>
    </row>
    <row r="9" customFormat="false" ht="15" hidden="false" customHeight="false" outlineLevel="0" collapsed="false">
      <c r="A9" s="6" t="s">
        <v>64</v>
      </c>
      <c r="B9" s="23" t="n">
        <f aca="false">B8/B6</f>
        <v>10</v>
      </c>
    </row>
    <row r="10" customFormat="false" ht="15" hidden="false" customHeight="false" outlineLevel="0" collapsed="false">
      <c r="A10" s="6" t="s">
        <v>65</v>
      </c>
      <c r="B10" s="24" t="n">
        <f aca="false">B6/B8</f>
        <v>0.1</v>
      </c>
    </row>
    <row r="11" customFormat="false" ht="15" hidden="false" customHeight="false" outlineLevel="0" collapsed="false">
      <c r="A11" s="6" t="s">
        <v>66</v>
      </c>
      <c r="B11" s="9" t="n">
        <f aca="false">B6/B5</f>
        <v>10</v>
      </c>
    </row>
    <row r="13" customFormat="false" ht="15" hidden="false" customHeight="false" outlineLevel="0" collapsed="false">
      <c r="A13" s="16" t="s">
        <v>67</v>
      </c>
      <c r="B13" s="16" t="s">
        <v>68</v>
      </c>
      <c r="C13" s="16" t="s">
        <v>69</v>
      </c>
    </row>
    <row r="14" customFormat="false" ht="15" hidden="false" customHeight="false" outlineLevel="0" collapsed="false">
      <c r="A14" s="25" t="n">
        <v>-0.1</v>
      </c>
      <c r="B14" s="26" t="n">
        <f aca="false">$B$8*A14</f>
        <v>-10000</v>
      </c>
      <c r="C14" s="27" t="n">
        <f aca="false">B14/$B$6</f>
        <v>-1</v>
      </c>
    </row>
    <row r="15" customFormat="false" ht="15" hidden="false" customHeight="false" outlineLevel="0" collapsed="false">
      <c r="A15" s="25" t="n">
        <v>-0.07</v>
      </c>
      <c r="B15" s="26" t="n">
        <f aca="false">$B$8*A15</f>
        <v>-7000</v>
      </c>
      <c r="C15" s="27" t="n">
        <f aca="false">B15/$B$6</f>
        <v>-0.7</v>
      </c>
    </row>
    <row r="16" customFormat="false" ht="15" hidden="false" customHeight="false" outlineLevel="0" collapsed="false">
      <c r="A16" s="25" t="n">
        <v>-0.05</v>
      </c>
      <c r="B16" s="26" t="n">
        <f aca="false">$B$8*A16</f>
        <v>-5000</v>
      </c>
      <c r="C16" s="27" t="n">
        <f aca="false">B16/$B$6</f>
        <v>-0.5</v>
      </c>
    </row>
    <row r="17" customFormat="false" ht="15" hidden="false" customHeight="false" outlineLevel="0" collapsed="false">
      <c r="A17" s="25" t="n">
        <v>-0.03</v>
      </c>
      <c r="B17" s="26" t="n">
        <f aca="false">$B$8*A17</f>
        <v>-3000</v>
      </c>
      <c r="C17" s="27" t="n">
        <f aca="false">B17/$B$6</f>
        <v>-0.3</v>
      </c>
    </row>
    <row r="18" customFormat="false" ht="15" hidden="false" customHeight="false" outlineLevel="0" collapsed="false">
      <c r="A18" s="25" t="n">
        <v>-0.01</v>
      </c>
      <c r="B18" s="26" t="n">
        <f aca="false">$B$8*A18</f>
        <v>-1000</v>
      </c>
      <c r="C18" s="27" t="n">
        <f aca="false">B18/$B$6</f>
        <v>-0.1</v>
      </c>
    </row>
    <row r="19" customFormat="false" ht="15" hidden="false" customHeight="false" outlineLevel="0" collapsed="false">
      <c r="A19" s="25" t="n">
        <v>0.01</v>
      </c>
      <c r="B19" s="26" t="n">
        <f aca="false">$B$8*A19</f>
        <v>1000</v>
      </c>
      <c r="C19" s="27" t="n">
        <f aca="false">B19/$B$6</f>
        <v>0.1</v>
      </c>
    </row>
    <row r="20" customFormat="false" ht="15" hidden="false" customHeight="false" outlineLevel="0" collapsed="false">
      <c r="A20" s="25" t="n">
        <v>0.03</v>
      </c>
      <c r="B20" s="26" t="n">
        <f aca="false">$B$8*A20</f>
        <v>3000</v>
      </c>
      <c r="C20" s="27" t="n">
        <f aca="false">B20/$B$6</f>
        <v>0.3</v>
      </c>
    </row>
    <row r="21" customFormat="false" ht="15" hidden="false" customHeight="false" outlineLevel="0" collapsed="false">
      <c r="A21" s="25" t="n">
        <v>0.05</v>
      </c>
      <c r="B21" s="26" t="n">
        <f aca="false">$B$8*A21</f>
        <v>5000</v>
      </c>
      <c r="C21" s="27" t="n">
        <f aca="false">B21/$B$6</f>
        <v>0.5</v>
      </c>
    </row>
    <row r="22" customFormat="false" ht="15" hidden="false" customHeight="false" outlineLevel="0" collapsed="false">
      <c r="A22" s="25" t="n">
        <v>0.07</v>
      </c>
      <c r="B22" s="26" t="n">
        <f aca="false">$B$8*A22</f>
        <v>7000</v>
      </c>
      <c r="C22" s="27" t="n">
        <f aca="false">B22/$B$6</f>
        <v>0.7</v>
      </c>
    </row>
    <row r="23" customFormat="false" ht="15" hidden="false" customHeight="false" outlineLevel="0" collapsed="false">
      <c r="A23" s="25" t="n">
        <v>0.1</v>
      </c>
      <c r="B23" s="26" t="n">
        <f aca="false">$B$8*A23</f>
        <v>10000</v>
      </c>
      <c r="C23" s="27" t="n">
        <f aca="false">B23/$B$6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2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0"/>
    <col collapsed="false" customWidth="true" hidden="false" outlineLevel="0" max="3" min="3" style="0" width="24"/>
  </cols>
  <sheetData>
    <row r="1" customFormat="false" ht="17.15" hidden="false" customHeight="false" outlineLevel="0" collapsed="false">
      <c r="A1" s="4" t="s">
        <v>70</v>
      </c>
    </row>
    <row r="2" customFormat="false" ht="15" hidden="false" customHeight="false" outlineLevel="0" collapsed="false">
      <c r="A2" s="5" t="s">
        <v>71</v>
      </c>
    </row>
    <row r="4" customFormat="false" ht="15" hidden="false" customHeight="false" outlineLevel="0" collapsed="false">
      <c r="A4" s="6" t="s">
        <v>72</v>
      </c>
      <c r="B4" s="7" t="n">
        <v>100</v>
      </c>
    </row>
    <row r="5" customFormat="false" ht="15" hidden="false" customHeight="false" outlineLevel="0" collapsed="false">
      <c r="A5" s="6" t="s">
        <v>73</v>
      </c>
      <c r="B5" s="7" t="n">
        <v>101</v>
      </c>
    </row>
    <row r="6" customFormat="false" ht="15" hidden="false" customHeight="false" outlineLevel="0" collapsed="false">
      <c r="A6" s="6" t="s">
        <v>74</v>
      </c>
      <c r="B6" s="8" t="n">
        <v>100000</v>
      </c>
    </row>
    <row r="8" customFormat="false" ht="15" hidden="false" customHeight="false" outlineLevel="0" collapsed="false">
      <c r="A8" s="6" t="s">
        <v>75</v>
      </c>
      <c r="B8" s="28" t="n">
        <f aca="false">B5/B4-1</f>
        <v>0.01</v>
      </c>
      <c r="C8" s="14" t="s">
        <v>76</v>
      </c>
    </row>
    <row r="9" customFormat="false" ht="15" hidden="false" customHeight="false" outlineLevel="0" collapsed="false">
      <c r="A9" s="6" t="s">
        <v>77</v>
      </c>
      <c r="B9" s="22" t="n">
        <f aca="false">(1+B8)^12-1</f>
        <v>0.12682503013197</v>
      </c>
    </row>
    <row r="10" customFormat="false" ht="15" hidden="false" customHeight="false" outlineLevel="0" collapsed="false">
      <c r="A10" s="6" t="s">
        <v>78</v>
      </c>
      <c r="B10" s="26" t="n">
        <f aca="false">B6*B9</f>
        <v>12682.503013197</v>
      </c>
    </row>
    <row r="12" customFormat="false" ht="15" hidden="false" customHeight="false" outlineLevel="0" collapsed="false">
      <c r="A12" s="5" t="s">
        <v>79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4" min="2" style="0" width="18"/>
  </cols>
  <sheetData>
    <row r="1" customFormat="false" ht="17.35" hidden="false" customHeight="false" outlineLevel="0" collapsed="false">
      <c r="A1" s="4" t="s">
        <v>80</v>
      </c>
    </row>
    <row r="2" customFormat="false" ht="15" hidden="false" customHeight="false" outlineLevel="0" collapsed="false">
      <c r="A2" s="5" t="s">
        <v>81</v>
      </c>
    </row>
    <row r="3" customFormat="false" ht="15" hidden="false" customHeight="false" outlineLevel="0" collapsed="false">
      <c r="A3" s="6" t="s">
        <v>82</v>
      </c>
      <c r="B3" s="8" t="n">
        <v>10000</v>
      </c>
    </row>
    <row r="5" customFormat="false" ht="15" hidden="false" customHeight="false" outlineLevel="0" collapsed="false">
      <c r="A5" s="16" t="s">
        <v>67</v>
      </c>
      <c r="B5" s="16" t="s">
        <v>83</v>
      </c>
      <c r="C5" s="16" t="s">
        <v>84</v>
      </c>
      <c r="D5" s="16" t="s">
        <v>85</v>
      </c>
    </row>
    <row r="6" customFormat="false" ht="15" hidden="false" customHeight="false" outlineLevel="0" collapsed="false">
      <c r="A6" s="25" t="n">
        <v>-0.3</v>
      </c>
      <c r="B6" s="20" t="n">
        <f aca="false">$B$3*(1+A6)</f>
        <v>7000</v>
      </c>
      <c r="C6" s="26" t="n">
        <f aca="false">B6-$B$3</f>
        <v>-3000</v>
      </c>
      <c r="D6" s="27" t="n">
        <f aca="false">C6/$B$3</f>
        <v>-0.3</v>
      </c>
    </row>
    <row r="7" customFormat="false" ht="15" hidden="false" customHeight="false" outlineLevel="0" collapsed="false">
      <c r="A7" s="25" t="n">
        <v>-0.2</v>
      </c>
      <c r="B7" s="20" t="n">
        <f aca="false">$B$3*(1+A7)</f>
        <v>8000</v>
      </c>
      <c r="C7" s="26" t="n">
        <f aca="false">B7-$B$3</f>
        <v>-2000</v>
      </c>
      <c r="D7" s="27" t="n">
        <f aca="false">C7/$B$3</f>
        <v>-0.2</v>
      </c>
    </row>
    <row r="8" customFormat="false" ht="15" hidden="false" customHeight="false" outlineLevel="0" collapsed="false">
      <c r="A8" s="25" t="n">
        <v>-0.1</v>
      </c>
      <c r="B8" s="20" t="n">
        <f aca="false">$B$3*(1+A8)</f>
        <v>9000</v>
      </c>
      <c r="C8" s="26" t="n">
        <f aca="false">B8-$B$3</f>
        <v>-1000</v>
      </c>
      <c r="D8" s="27" t="n">
        <f aca="false">C8/$B$3</f>
        <v>-0.1</v>
      </c>
    </row>
    <row r="9" customFormat="false" ht="15" hidden="false" customHeight="false" outlineLevel="0" collapsed="false">
      <c r="A9" s="25" t="n">
        <v>0</v>
      </c>
      <c r="B9" s="20" t="n">
        <f aca="false">$B$3*(1+A9)</f>
        <v>10000</v>
      </c>
      <c r="C9" s="26" t="n">
        <f aca="false">B9-$B$3</f>
        <v>0</v>
      </c>
      <c r="D9" s="27" t="n">
        <f aca="false">C9/$B$3</f>
        <v>0</v>
      </c>
    </row>
    <row r="10" customFormat="false" ht="15" hidden="false" customHeight="false" outlineLevel="0" collapsed="false">
      <c r="A10" s="25" t="n">
        <v>0.1</v>
      </c>
      <c r="B10" s="20" t="n">
        <f aca="false">$B$3*(1+A10)</f>
        <v>11000</v>
      </c>
      <c r="C10" s="26" t="n">
        <f aca="false">B10-$B$3</f>
        <v>1000</v>
      </c>
      <c r="D10" s="27" t="n">
        <f aca="false">C10/$B$3</f>
        <v>0.1</v>
      </c>
    </row>
    <row r="11" customFormat="false" ht="15" hidden="false" customHeight="false" outlineLevel="0" collapsed="false">
      <c r="A11" s="25" t="n">
        <v>0.2</v>
      </c>
      <c r="B11" s="20" t="n">
        <f aca="false">$B$3*(1+A11)</f>
        <v>12000</v>
      </c>
      <c r="C11" s="26" t="n">
        <f aca="false">B11-$B$3</f>
        <v>2000</v>
      </c>
      <c r="D11" s="27" t="n">
        <f aca="false">C11/$B$3</f>
        <v>0.2</v>
      </c>
    </row>
    <row r="12" customFormat="false" ht="15" hidden="false" customHeight="false" outlineLevel="0" collapsed="false">
      <c r="A12" s="25" t="n">
        <v>0.3</v>
      </c>
      <c r="B12" s="20" t="n">
        <f aca="false">$B$3*(1+A12)</f>
        <v>13000</v>
      </c>
      <c r="C12" s="26" t="n">
        <f aca="false">B12-$B$3</f>
        <v>3000</v>
      </c>
      <c r="D12" s="27" t="n">
        <f aca="false">C12/$B$3</f>
        <v>0.3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7.35" hidden="false" customHeight="false" outlineLevel="0" collapsed="false">
      <c r="A1" s="4" t="s">
        <v>86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2026-10-14T03:32:24Z</dcterms:created>
  <dc:creator>openpyxl</dc:creator>
  <dc:description/>
  <dc:language>en-US</dc:language>
  <cp:lastModifiedBy/>
  <dcterms:modified xsi:type="dcterms:W3CDTF">2026-10-14T03:32:26Z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