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راهنما" sheetId="1" state="visible" r:id="rId3"/>
    <sheet name="بنیادی" sheetId="2" state="visible" r:id="rId4"/>
    <sheet name="تکنیکال" sheetId="3" state="visible" r:id="rId5"/>
    <sheet name="نمودار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<sst xmlns="http://schemas.openxmlformats.org/spreadsheetml/2006/main" count="66" uniqueCount="66">
  <si>
    <t xml:space="preserve">فایل تحلیل ساده‌ی بورس | felfelani.ir</t>
  </si>
  <si>
    <t xml:space="preserve">بنیادی</t>
  </si>
  <si>
    <t xml:space="preserve">در برگه‌ی «بنیادی» اعداد شرکت را در خانه‌های زرد وارد کنید تا EPS، P/E، P/B، ROE، حاشیه سود، نسبت بدهی و بازده سود نقدی محاسبه شود. P/E را با میانگین صنعت مقایسه کنید.</t>
  </si>
  <si>
    <t xml:space="preserve">تکنیکال</t>
  </si>
  <si>
    <t xml:space="preserve">در برگه‌ی «تکنیکال» قیمت‌های پایانی را در ستون B جایگزین کنید (حداکثر ۱۲۰ روز، از قدیم به جدید). میانگین ۱۰ و ۳۰ روزه، RSI، روند و کف و سقف قیمت خودکار محاسبه می‌شود.</t>
  </si>
  <si>
    <t xml:space="preserve">نمودار</t>
  </si>
  <si>
    <t xml:space="preserve">نمودارها (قیمت و میانگین‌ها، RSI) در برگه‌ی «نمودار» با داده‌ی برگه‌ی تکنیکال ساخته می‌شوند. نمودارها تا ردیف نود داده را نشان می‌دهند.</t>
  </si>
  <si>
    <t xml:space="preserve">روش RSI</t>
  </si>
  <si>
    <t xml:space="preserve">RSI با میانگین ساده‌ی ۱۴ روز سود و زیان محاسبه شده (روش ساده‌شده) و ممکن است با نمایش نرم‌افزارهای معاملاتی کمی تفاوت داشته باشد.</t>
  </si>
  <si>
    <t xml:space="preserve">رنگ‌ها</t>
  </si>
  <si>
    <t xml:space="preserve">متن آبی = ورودی · خانه‌ی زرد = قابل تغییر · آبی روشن = نتیجه‌ی کلیدی.</t>
  </si>
  <si>
    <t xml:space="preserve">داده‌ی نمونه</t>
  </si>
  <si>
    <t xml:space="preserve">همه‌ی داده‌های نمونه فرضی و آموزشی‌اند و داده‌ی واقعی هیچ نماد نیستند.</t>
  </si>
  <si>
    <t xml:space="preserve">هشدار</t>
  </si>
  <si>
    <t xml:space="preserve">این فایل ابزار آموزشی است و توصیه‌ی سرمایه‌گذاری یا سیگنال خرید و فروش نیست.</t>
  </si>
  <si>
    <t xml:space="preserve">تحلیل بنیادی ساده</t>
  </si>
  <si>
    <t xml:space="preserve">مقادیر نمونه فرضی‌اند (به ریال). خانه‌های زرد ورودی‌اند.</t>
  </si>
  <si>
    <t xml:space="preserve">ورودی‌ها</t>
  </si>
  <si>
    <t xml:space="preserve">قیمت فعلی هر سهم</t>
  </si>
  <si>
    <t xml:space="preserve">سود خالص سالانه</t>
  </si>
  <si>
    <t xml:space="preserve">تعداد سهام</t>
  </si>
  <si>
    <t xml:space="preserve">حقوق صاحبان سهام</t>
  </si>
  <si>
    <t xml:space="preserve">فروش سالانه</t>
  </si>
  <si>
    <t xml:space="preserve">کل بدهی‌ها</t>
  </si>
  <si>
    <t xml:space="preserve">کل دارایی‌ها</t>
  </si>
  <si>
    <t xml:space="preserve">سود نقدی هر سهم (DPS)</t>
  </si>
  <si>
    <t xml:space="preserve">میانگین P/E صنعت</t>
  </si>
  <si>
    <t xml:space="preserve">نتایج و معنی ساده‌ی هر شاخص</t>
  </si>
  <si>
    <t xml:space="preserve">EPS (سود هر سهم)</t>
  </si>
  <si>
    <t xml:space="preserve">سود خالص به‌ازای هر سهم</t>
  </si>
  <si>
    <t xml:space="preserve">P/E</t>
  </si>
  <si>
    <t xml:space="preserve">قیمت تقسیم بر سود هر سهم</t>
  </si>
  <si>
    <t xml:space="preserve">ارزش دفتری هر سهم</t>
  </si>
  <si>
    <t xml:space="preserve">حقوق صاحبان سهام به‌ازای هر سهم</t>
  </si>
  <si>
    <t xml:space="preserve">P/B</t>
  </si>
  <si>
    <t xml:space="preserve">قیمت نسبت به ارزش دفتری</t>
  </si>
  <si>
    <t xml:space="preserve">ROE</t>
  </si>
  <si>
    <t xml:space="preserve">سود ساخته‌شده با پول سهامداران</t>
  </si>
  <si>
    <t xml:space="preserve">حاشیه سود خالص</t>
  </si>
  <si>
    <t xml:space="preserve">سود باقی‌مانده از هر ۱۰۰ ریال فروش</t>
  </si>
  <si>
    <t xml:space="preserve">نسبت بدهی</t>
  </si>
  <si>
    <t xml:space="preserve">سهم بدهی از کل دارایی‌ها</t>
  </si>
  <si>
    <t xml:space="preserve">بازده سود نقدی</t>
  </si>
  <si>
    <t xml:space="preserve">DPS تقسیم بر قیمت</t>
  </si>
  <si>
    <t xml:space="preserve">P/E نسبت به صنعت</t>
  </si>
  <si>
    <t xml:space="preserve">فقط یک مقایسه‌ی ساده؛ رشد سود را هم بررسی کنید</t>
  </si>
  <si>
    <t xml:space="preserve">تحلیل تکنیکال ساده</t>
  </si>
  <si>
    <t xml:space="preserve">قیمت‌های پایانی نمونه فرضی‌اند؛ ستون B را با داده‌ی خودتان جایگزین کنید (حداکثر ۱۲۰ روز).</t>
  </si>
  <si>
    <t xml:space="preserve">خلاصه</t>
  </si>
  <si>
    <t xml:space="preserve">آخرین قیمت</t>
  </si>
  <si>
    <t xml:space="preserve">میانگین ۱۰ روزه (آخرین)</t>
  </si>
  <si>
    <t xml:space="preserve">میانگین ۳۰ روزه (آخرین)</t>
  </si>
  <si>
    <t xml:space="preserve">RSI (۱۴ روزه، آخرین)</t>
  </si>
  <si>
    <t xml:space="preserve">روند کوتاه‌مدت</t>
  </si>
  <si>
    <t xml:space="preserve">وضعیت RSI</t>
  </si>
  <si>
    <t xml:space="preserve">کف قیمت در کل داده (حمایت نمونه)</t>
  </si>
  <si>
    <t xml:space="preserve">سقف قیمت در کل داده (مقاومت نمونه)</t>
  </si>
  <si>
    <t xml:space="preserve">روز</t>
  </si>
  <si>
    <t xml:space="preserve">قیمت پایانی</t>
  </si>
  <si>
    <t xml:space="preserve">تغییر</t>
  </si>
  <si>
    <t xml:space="preserve">سود (افزایش)</t>
  </si>
  <si>
    <t xml:space="preserve">زیان (کاهش)</t>
  </si>
  <si>
    <t xml:space="preserve">میانگین ۱۰ روزه</t>
  </si>
  <si>
    <t xml:space="preserve">میانگین ۳۰ روزه</t>
  </si>
  <si>
    <t xml:space="preserve">RSI ۱۴ روزه</t>
  </si>
  <si>
    <t xml:space="preserve">Price and Moving Averages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</si>
</sst>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"/>
    <numFmt numFmtId="166" formatCode="0.0"/>
    <numFmt numFmtId="167" formatCode="0.00"/>
    <numFmt numFmtId="168" formatCode="0.0%"/>
    <numFmt numFmtId="169" formatCode="#,##0.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4"/>
      <color rgb="FF000000"/>
      <name val="Arial"/>
      <family val="0"/>
      <charset val="1"/>
    </font>
    <font>
      <sz val="10"/>
      <color rgb="FF7F7F7F"/>
      <name val="Arial"/>
      <family val="0"/>
      <charset val="1"/>
    </font>
    <font>
      <b val="true"/>
      <sz val="11"/>
      <color rgb="FF1F3864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595959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DEBF7"/>
        <bgColor rgb="FFF2F2F2"/>
      </patternFill>
    </fill>
    <fill>
      <patternFill patternType="solid">
        <fgColor rgb="FF1F3864"/>
        <bgColor rgb="FF333333"/>
      </patternFill>
    </fill>
    <fill>
      <patternFill patternType="solid">
        <fgColor rgb="FFF2F2F2"/>
        <bgColor rgb="FFDDEBF7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7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6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BE4B48"/>
      <rgbColor rgb="FFF2F2F2"/>
      <rgbColor rgb="FFDD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A7EBB"/>
      <rgbColor rgb="FF33CCCC"/>
      <rgbColor rgb="FF98B855"/>
      <rgbColor rgb="FFFFCC00"/>
      <rgbColor rgb="FFFF9900"/>
      <rgbColor rgb="FFFF6600"/>
      <rgbColor rgb="FF595959"/>
      <rgbColor rgb="FF878787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Price, SMA10, SMA30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تکنیکال!B15</c:f>
              <c:strCache>
                <c:ptCount val="1"/>
                <c:pt idx="0">
                  <c:v>قیمت پایانی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تکنیکال!$A$16:$A$105</c:f>
              <c:strCache>
                <c:ptCount val="9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</c:strCache>
            </c:strRef>
          </c:cat>
          <c:val>
            <c:numRef>
              <c:f>تکنیکال!$B$16:$B$105</c:f>
              <c:numCache>
                <c:formatCode>#,##0.0</c:formatCode>
                <c:ptCount val="90"/>
                <c:pt idx="0">
                  <c:v>1002.7</c:v>
                </c:pt>
                <c:pt idx="1">
                  <c:v>1008.3</c:v>
                </c:pt>
                <c:pt idx="2">
                  <c:v>1024.2</c:v>
                </c:pt>
                <c:pt idx="3">
                  <c:v>1027.3</c:v>
                </c:pt>
                <c:pt idx="4">
                  <c:v>1031.5</c:v>
                </c:pt>
                <c:pt idx="5">
                  <c:v>1037.9</c:v>
                </c:pt>
                <c:pt idx="6">
                  <c:v>1033.1</c:v>
                </c:pt>
                <c:pt idx="7">
                  <c:v>1037.4</c:v>
                </c:pt>
                <c:pt idx="8">
                  <c:v>1045.1</c:v>
                </c:pt>
                <c:pt idx="9">
                  <c:v>1057.3</c:v>
                </c:pt>
                <c:pt idx="10">
                  <c:v>1049.9</c:v>
                </c:pt>
                <c:pt idx="11">
                  <c:v>1048.4</c:v>
                </c:pt>
                <c:pt idx="12">
                  <c:v>1040.9</c:v>
                </c:pt>
                <c:pt idx="13">
                  <c:v>1053.6</c:v>
                </c:pt>
                <c:pt idx="14">
                  <c:v>1063</c:v>
                </c:pt>
                <c:pt idx="15">
                  <c:v>1054.2</c:v>
                </c:pt>
                <c:pt idx="16">
                  <c:v>1071.7</c:v>
                </c:pt>
                <c:pt idx="17">
                  <c:v>1088.7</c:v>
                </c:pt>
                <c:pt idx="18">
                  <c:v>1097</c:v>
                </c:pt>
                <c:pt idx="19">
                  <c:v>1104.3</c:v>
                </c:pt>
                <c:pt idx="20">
                  <c:v>1098.7</c:v>
                </c:pt>
                <c:pt idx="21">
                  <c:v>1089.1</c:v>
                </c:pt>
                <c:pt idx="22">
                  <c:v>1093.9</c:v>
                </c:pt>
                <c:pt idx="23">
                  <c:v>1085.5</c:v>
                </c:pt>
                <c:pt idx="24">
                  <c:v>1080.9</c:v>
                </c:pt>
                <c:pt idx="25">
                  <c:v>1077.6</c:v>
                </c:pt>
                <c:pt idx="26">
                  <c:v>1068.5</c:v>
                </c:pt>
                <c:pt idx="27">
                  <c:v>1071.5</c:v>
                </c:pt>
                <c:pt idx="28">
                  <c:v>1073.8</c:v>
                </c:pt>
                <c:pt idx="29">
                  <c:v>1087.4</c:v>
                </c:pt>
                <c:pt idx="30">
                  <c:v>1091.9</c:v>
                </c:pt>
                <c:pt idx="31">
                  <c:v>1099.9</c:v>
                </c:pt>
                <c:pt idx="32">
                  <c:v>1103.9</c:v>
                </c:pt>
                <c:pt idx="33">
                  <c:v>1112.4</c:v>
                </c:pt>
                <c:pt idx="34">
                  <c:v>1115.2</c:v>
                </c:pt>
                <c:pt idx="35">
                  <c:v>1113</c:v>
                </c:pt>
                <c:pt idx="36">
                  <c:v>1130.9</c:v>
                </c:pt>
                <c:pt idx="37">
                  <c:v>1148.8</c:v>
                </c:pt>
                <c:pt idx="38">
                  <c:v>1162.3</c:v>
                </c:pt>
                <c:pt idx="39">
                  <c:v>1172.2</c:v>
                </c:pt>
                <c:pt idx="40">
                  <c:v>1171</c:v>
                </c:pt>
                <c:pt idx="41">
                  <c:v>1167.4</c:v>
                </c:pt>
                <c:pt idx="42">
                  <c:v>1165.5</c:v>
                </c:pt>
                <c:pt idx="43">
                  <c:v>1157.5</c:v>
                </c:pt>
                <c:pt idx="44">
                  <c:v>1168.9</c:v>
                </c:pt>
                <c:pt idx="45">
                  <c:v>1163.1</c:v>
                </c:pt>
                <c:pt idx="46">
                  <c:v>1169.9</c:v>
                </c:pt>
                <c:pt idx="47">
                  <c:v>1163.7</c:v>
                </c:pt>
                <c:pt idx="48">
                  <c:v>1173.5</c:v>
                </c:pt>
                <c:pt idx="49">
                  <c:v>1180.2</c:v>
                </c:pt>
                <c:pt idx="50">
                  <c:v>1163.2</c:v>
                </c:pt>
                <c:pt idx="51">
                  <c:v>1152.1</c:v>
                </c:pt>
                <c:pt idx="52">
                  <c:v>1160.6</c:v>
                </c:pt>
                <c:pt idx="53">
                  <c:v>1156.8</c:v>
                </c:pt>
                <c:pt idx="54">
                  <c:v>1167.2</c:v>
                </c:pt>
                <c:pt idx="55">
                  <c:v>1161.3</c:v>
                </c:pt>
                <c:pt idx="56">
                  <c:v>1146.4</c:v>
                </c:pt>
                <c:pt idx="57">
                  <c:v>1147</c:v>
                </c:pt>
                <c:pt idx="58">
                  <c:v>1151.8</c:v>
                </c:pt>
                <c:pt idx="59">
                  <c:v>1142.4</c:v>
                </c:pt>
                <c:pt idx="60">
                  <c:v>1127.8</c:v>
                </c:pt>
                <c:pt idx="61">
                  <c:v>1120.1</c:v>
                </c:pt>
                <c:pt idx="62">
                  <c:v>1130.1</c:v>
                </c:pt>
                <c:pt idx="63">
                  <c:v>1134.3</c:v>
                </c:pt>
                <c:pt idx="64">
                  <c:v>1120.6</c:v>
                </c:pt>
                <c:pt idx="65">
                  <c:v>1110.5</c:v>
                </c:pt>
                <c:pt idx="66">
                  <c:v>1096.4</c:v>
                </c:pt>
                <c:pt idx="67">
                  <c:v>1081</c:v>
                </c:pt>
                <c:pt idx="68">
                  <c:v>1086.4</c:v>
                </c:pt>
                <c:pt idx="69">
                  <c:v>1074.3</c:v>
                </c:pt>
                <c:pt idx="70">
                  <c:v>1073</c:v>
                </c:pt>
                <c:pt idx="71">
                  <c:v>1068.5</c:v>
                </c:pt>
                <c:pt idx="72">
                  <c:v>1056.9</c:v>
                </c:pt>
                <c:pt idx="73">
                  <c:v>1060.3</c:v>
                </c:pt>
                <c:pt idx="74">
                  <c:v>1047</c:v>
                </c:pt>
                <c:pt idx="75">
                  <c:v>1048</c:v>
                </c:pt>
                <c:pt idx="76">
                  <c:v>1034.3</c:v>
                </c:pt>
                <c:pt idx="77">
                  <c:v>1029.1</c:v>
                </c:pt>
                <c:pt idx="78">
                  <c:v>1018</c:v>
                </c:pt>
                <c:pt idx="79">
                  <c:v>1008.6</c:v>
                </c:pt>
                <c:pt idx="80">
                  <c:v>1018.8</c:v>
                </c:pt>
                <c:pt idx="81">
                  <c:v>1024.3</c:v>
                </c:pt>
                <c:pt idx="82">
                  <c:v>1015.8</c:v>
                </c:pt>
                <c:pt idx="83">
                  <c:v>1023.6</c:v>
                </c:pt>
                <c:pt idx="84">
                  <c:v>1012.5</c:v>
                </c:pt>
                <c:pt idx="85">
                  <c:v>1006.5</c:v>
                </c:pt>
                <c:pt idx="86">
                  <c:v>1013.4</c:v>
                </c:pt>
                <c:pt idx="87">
                  <c:v>1014.4</c:v>
                </c:pt>
                <c:pt idx="88">
                  <c:v>1000.2</c:v>
                </c:pt>
                <c:pt idx="89">
                  <c:v>1010.9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تکنیکال!F15</c:f>
              <c:strCache>
                <c:ptCount val="1"/>
                <c:pt idx="0">
                  <c:v>میانگین ۱۰ روزه</c:v>
                </c:pt>
              </c:strCache>
            </c:strRef>
          </c:tx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تکنیکال!$A$16:$A$105</c:f>
              <c:strCache>
                <c:ptCount val="9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</c:strCache>
            </c:strRef>
          </c:cat>
          <c:val>
            <c:numRef>
              <c:f>تکنیکال!$F$16:$F$105</c:f>
              <c:numCache>
                <c:formatCode>#,##0.0</c:formatCode>
                <c:ptCount val="90"/>
                <c:pt idx="9">
                  <c:v>1030.48</c:v>
                </c:pt>
                <c:pt idx="10">
                  <c:v>1035.2</c:v>
                </c:pt>
                <c:pt idx="11">
                  <c:v>1039.21</c:v>
                </c:pt>
                <c:pt idx="12">
                  <c:v>1040.88</c:v>
                </c:pt>
                <c:pt idx="13">
                  <c:v>1043.51</c:v>
                </c:pt>
                <c:pt idx="14">
                  <c:v>1046.66</c:v>
                </c:pt>
                <c:pt idx="15">
                  <c:v>1048.29</c:v>
                </c:pt>
                <c:pt idx="16">
                  <c:v>1052.15</c:v>
                </c:pt>
                <c:pt idx="17">
                  <c:v>1057.28</c:v>
                </c:pt>
                <c:pt idx="18">
                  <c:v>1062.47</c:v>
                </c:pt>
                <c:pt idx="19">
                  <c:v>1067.17</c:v>
                </c:pt>
                <c:pt idx="20">
                  <c:v>1072.05</c:v>
                </c:pt>
                <c:pt idx="21">
                  <c:v>1076.12</c:v>
                </c:pt>
                <c:pt idx="22">
                  <c:v>1081.42</c:v>
                </c:pt>
                <c:pt idx="23">
                  <c:v>1084.61</c:v>
                </c:pt>
                <c:pt idx="24">
                  <c:v>1086.4</c:v>
                </c:pt>
                <c:pt idx="25">
                  <c:v>1088.74</c:v>
                </c:pt>
                <c:pt idx="26">
                  <c:v>1088.42</c:v>
                </c:pt>
                <c:pt idx="27">
                  <c:v>1086.7</c:v>
                </c:pt>
                <c:pt idx="28">
                  <c:v>1084.38</c:v>
                </c:pt>
                <c:pt idx="29">
                  <c:v>1082.69</c:v>
                </c:pt>
                <c:pt idx="30">
                  <c:v>1082.01</c:v>
                </c:pt>
                <c:pt idx="31">
                  <c:v>1083.09</c:v>
                </c:pt>
                <c:pt idx="32">
                  <c:v>1084.09</c:v>
                </c:pt>
                <c:pt idx="33">
                  <c:v>1086.78</c:v>
                </c:pt>
                <c:pt idx="34">
                  <c:v>1090.21</c:v>
                </c:pt>
                <c:pt idx="35">
                  <c:v>1093.75</c:v>
                </c:pt>
                <c:pt idx="36">
                  <c:v>1099.99</c:v>
                </c:pt>
                <c:pt idx="37">
                  <c:v>1107.72</c:v>
                </c:pt>
                <c:pt idx="38">
                  <c:v>1116.57</c:v>
                </c:pt>
                <c:pt idx="39">
                  <c:v>1125.05</c:v>
                </c:pt>
                <c:pt idx="40">
                  <c:v>1132.96</c:v>
                </c:pt>
                <c:pt idx="41">
                  <c:v>1139.71</c:v>
                </c:pt>
                <c:pt idx="42">
                  <c:v>1145.87</c:v>
                </c:pt>
                <c:pt idx="43">
                  <c:v>1150.38</c:v>
                </c:pt>
                <c:pt idx="44">
                  <c:v>1155.75</c:v>
                </c:pt>
                <c:pt idx="45">
                  <c:v>1160.76</c:v>
                </c:pt>
                <c:pt idx="46">
                  <c:v>1164.66</c:v>
                </c:pt>
                <c:pt idx="47">
                  <c:v>1166.15</c:v>
                </c:pt>
                <c:pt idx="48">
                  <c:v>1167.27</c:v>
                </c:pt>
                <c:pt idx="49">
                  <c:v>1168.07</c:v>
                </c:pt>
                <c:pt idx="50">
                  <c:v>1167.29</c:v>
                </c:pt>
                <c:pt idx="51">
                  <c:v>1165.76</c:v>
                </c:pt>
                <c:pt idx="52">
                  <c:v>1165.27</c:v>
                </c:pt>
                <c:pt idx="53">
                  <c:v>1165.2</c:v>
                </c:pt>
                <c:pt idx="54">
                  <c:v>1165.03</c:v>
                </c:pt>
                <c:pt idx="55">
                  <c:v>1164.85</c:v>
                </c:pt>
                <c:pt idx="56">
                  <c:v>1162.5</c:v>
                </c:pt>
                <c:pt idx="57">
                  <c:v>1160.83</c:v>
                </c:pt>
                <c:pt idx="58">
                  <c:v>1158.66</c:v>
                </c:pt>
                <c:pt idx="59">
                  <c:v>1154.88</c:v>
                </c:pt>
                <c:pt idx="60">
                  <c:v>1151.34</c:v>
                </c:pt>
                <c:pt idx="61">
                  <c:v>1148.14</c:v>
                </c:pt>
                <c:pt idx="62">
                  <c:v>1145.09</c:v>
                </c:pt>
                <c:pt idx="63">
                  <c:v>1142.84</c:v>
                </c:pt>
                <c:pt idx="64">
                  <c:v>1138.18</c:v>
                </c:pt>
                <c:pt idx="65">
                  <c:v>1133.1</c:v>
                </c:pt>
                <c:pt idx="66">
                  <c:v>1128.1</c:v>
                </c:pt>
                <c:pt idx="67">
                  <c:v>1121.5</c:v>
                </c:pt>
                <c:pt idx="68">
                  <c:v>1114.96</c:v>
                </c:pt>
                <c:pt idx="69">
                  <c:v>1108.15</c:v>
                </c:pt>
                <c:pt idx="70">
                  <c:v>1102.67</c:v>
                </c:pt>
                <c:pt idx="71">
                  <c:v>1097.51</c:v>
                </c:pt>
                <c:pt idx="72">
                  <c:v>1090.19</c:v>
                </c:pt>
                <c:pt idx="73">
                  <c:v>1082.79</c:v>
                </c:pt>
                <c:pt idx="74">
                  <c:v>1075.43</c:v>
                </c:pt>
                <c:pt idx="75">
                  <c:v>1069.18</c:v>
                </c:pt>
                <c:pt idx="76">
                  <c:v>1062.97</c:v>
                </c:pt>
                <c:pt idx="77">
                  <c:v>1057.78</c:v>
                </c:pt>
                <c:pt idx="78">
                  <c:v>1050.94</c:v>
                </c:pt>
                <c:pt idx="79">
                  <c:v>1044.37</c:v>
                </c:pt>
                <c:pt idx="80">
                  <c:v>1038.95</c:v>
                </c:pt>
                <c:pt idx="81">
                  <c:v>1034.53</c:v>
                </c:pt>
                <c:pt idx="82">
                  <c:v>1030.42</c:v>
                </c:pt>
                <c:pt idx="83">
                  <c:v>1026.75</c:v>
                </c:pt>
                <c:pt idx="84">
                  <c:v>1023.3</c:v>
                </c:pt>
                <c:pt idx="85">
                  <c:v>1019.15</c:v>
                </c:pt>
                <c:pt idx="86">
                  <c:v>1017.06</c:v>
                </c:pt>
                <c:pt idx="87">
                  <c:v>1015.59</c:v>
                </c:pt>
                <c:pt idx="88">
                  <c:v>1013.81</c:v>
                </c:pt>
                <c:pt idx="89">
                  <c:v>1014.04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تکنیکال!G15</c:f>
              <c:strCache>
                <c:ptCount val="1"/>
                <c:pt idx="0">
                  <c:v>میانگین ۳۰ روزه</c:v>
                </c:pt>
              </c:strCache>
            </c:strRef>
          </c:tx>
          <c:spPr>
            <a:solidFill>
              <a:srgbClr val="98b855"/>
            </a:solidFill>
            <a:ln w="28440">
              <a:solidFill>
                <a:srgbClr val="98b855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تکنیکال!$A$16:$A$105</c:f>
              <c:strCache>
                <c:ptCount val="9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</c:strCache>
            </c:strRef>
          </c:cat>
          <c:val>
            <c:numRef>
              <c:f>تکنیکال!$G$16:$G$105</c:f>
              <c:numCache>
                <c:formatCode>#,##0.0</c:formatCode>
                <c:ptCount val="90"/>
                <c:pt idx="29">
                  <c:v>1060.11333333333</c:v>
                </c:pt>
                <c:pt idx="30">
                  <c:v>1063.08666666667</c:v>
                </c:pt>
                <c:pt idx="31">
                  <c:v>1066.14</c:v>
                </c:pt>
                <c:pt idx="32">
                  <c:v>1068.79666666667</c:v>
                </c:pt>
                <c:pt idx="33">
                  <c:v>1071.63333333333</c:v>
                </c:pt>
                <c:pt idx="34">
                  <c:v>1074.42333333333</c:v>
                </c:pt>
                <c:pt idx="35">
                  <c:v>1076.92666666667</c:v>
                </c:pt>
                <c:pt idx="36">
                  <c:v>1080.18666666667</c:v>
                </c:pt>
                <c:pt idx="37">
                  <c:v>1083.9</c:v>
                </c:pt>
                <c:pt idx="38">
                  <c:v>1087.80666666667</c:v>
                </c:pt>
                <c:pt idx="39">
                  <c:v>1091.63666666667</c:v>
                </c:pt>
                <c:pt idx="40">
                  <c:v>1095.67333333333</c:v>
                </c:pt>
                <c:pt idx="41">
                  <c:v>1099.64</c:v>
                </c:pt>
                <c:pt idx="42">
                  <c:v>1103.79333333333</c:v>
                </c:pt>
                <c:pt idx="43">
                  <c:v>1107.25666666667</c:v>
                </c:pt>
                <c:pt idx="44">
                  <c:v>1110.78666666667</c:v>
                </c:pt>
                <c:pt idx="45">
                  <c:v>1114.41666666667</c:v>
                </c:pt>
                <c:pt idx="46">
                  <c:v>1117.69</c:v>
                </c:pt>
                <c:pt idx="47">
                  <c:v>1120.19</c:v>
                </c:pt>
                <c:pt idx="48">
                  <c:v>1122.74</c:v>
                </c:pt>
                <c:pt idx="49">
                  <c:v>1125.27</c:v>
                </c:pt>
                <c:pt idx="50">
                  <c:v>1127.42</c:v>
                </c:pt>
                <c:pt idx="51">
                  <c:v>1129.52</c:v>
                </c:pt>
                <c:pt idx="52">
                  <c:v>1131.74333333333</c:v>
                </c:pt>
                <c:pt idx="53">
                  <c:v>1134.12</c:v>
                </c:pt>
                <c:pt idx="54">
                  <c:v>1136.99666666667</c:v>
                </c:pt>
                <c:pt idx="55">
                  <c:v>1139.78666666667</c:v>
                </c:pt>
                <c:pt idx="56">
                  <c:v>1142.38333333333</c:v>
                </c:pt>
                <c:pt idx="57">
                  <c:v>1144.9</c:v>
                </c:pt>
                <c:pt idx="58">
                  <c:v>1147.5</c:v>
                </c:pt>
                <c:pt idx="59">
                  <c:v>1149.33333333333</c:v>
                </c:pt>
                <c:pt idx="60">
                  <c:v>1150.53</c:v>
                </c:pt>
                <c:pt idx="61">
                  <c:v>1151.20333333333</c:v>
                </c:pt>
                <c:pt idx="62">
                  <c:v>1152.07666666667</c:v>
                </c:pt>
                <c:pt idx="63">
                  <c:v>1152.80666666667</c:v>
                </c:pt>
                <c:pt idx="64">
                  <c:v>1152.98666666667</c:v>
                </c:pt>
                <c:pt idx="65">
                  <c:v>1152.90333333333</c:v>
                </c:pt>
                <c:pt idx="66">
                  <c:v>1151.75333333333</c:v>
                </c:pt>
                <c:pt idx="67">
                  <c:v>1149.49333333333</c:v>
                </c:pt>
                <c:pt idx="68">
                  <c:v>1146.96333333333</c:v>
                </c:pt>
                <c:pt idx="69">
                  <c:v>1143.7</c:v>
                </c:pt>
                <c:pt idx="70">
                  <c:v>1140.43333333333</c:v>
                </c:pt>
                <c:pt idx="71">
                  <c:v>1137.13666666667</c:v>
                </c:pt>
                <c:pt idx="72">
                  <c:v>1133.51666666667</c:v>
                </c:pt>
                <c:pt idx="73">
                  <c:v>1130.27666666667</c:v>
                </c:pt>
                <c:pt idx="74">
                  <c:v>1126.21333333333</c:v>
                </c:pt>
                <c:pt idx="75">
                  <c:v>1122.37666666667</c:v>
                </c:pt>
                <c:pt idx="76">
                  <c:v>1117.85666666667</c:v>
                </c:pt>
                <c:pt idx="77">
                  <c:v>1113.37</c:v>
                </c:pt>
                <c:pt idx="78">
                  <c:v>1108.18666666667</c:v>
                </c:pt>
                <c:pt idx="79">
                  <c:v>1102.46666666667</c:v>
                </c:pt>
                <c:pt idx="80">
                  <c:v>1097.65333333333</c:v>
                </c:pt>
                <c:pt idx="81">
                  <c:v>1093.39333333333</c:v>
                </c:pt>
                <c:pt idx="82">
                  <c:v>1088.56666666667</c:v>
                </c:pt>
                <c:pt idx="83">
                  <c:v>1084.12666666667</c:v>
                </c:pt>
                <c:pt idx="84">
                  <c:v>1078.97</c:v>
                </c:pt>
                <c:pt idx="85">
                  <c:v>1073.81</c:v>
                </c:pt>
                <c:pt idx="86">
                  <c:v>1069.37666666667</c:v>
                </c:pt>
                <c:pt idx="87">
                  <c:v>1064.95666666667</c:v>
                </c:pt>
                <c:pt idx="88">
                  <c:v>1059.90333333333</c:v>
                </c:pt>
                <c:pt idx="89">
                  <c:v>1055.52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66335458"/>
        <c:axId val="27369747"/>
      </c:lineChart>
      <c:catAx>
        <c:axId val="6633545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7369747"/>
        <c:crosses val="autoZero"/>
        <c:auto val="1"/>
        <c:lblAlgn val="ctr"/>
        <c:lblOffset val="100"/>
        <c:noMultiLvlLbl val="0"/>
      </c:catAx>
      <c:valAx>
        <c:axId val="2736974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6335458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RSI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تکنیکال!H15</c:f>
              <c:strCache>
                <c:ptCount val="1"/>
                <c:pt idx="0">
                  <c:v>RSI ۱۴ روزه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تکنیکال!$A$16:$A$105</c:f>
              <c:strCache>
                <c:ptCount val="9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</c:strCache>
            </c:strRef>
          </c:cat>
          <c:val>
            <c:numRef>
              <c:f>تکنیکال!$H$16:$H$105</c:f>
              <c:numCache>
                <c:formatCode>0.0</c:formatCode>
                <c:ptCount val="90"/>
                <c:pt idx="14">
                  <c:v>79.3573515092502</c:v>
                </c:pt>
                <c:pt idx="15">
                  <c:v>71.671388101983</c:v>
                </c:pt>
                <c:pt idx="16">
                  <c:v>72.093023255814</c:v>
                </c:pt>
                <c:pt idx="17">
                  <c:v>75.2883031301483</c:v>
                </c:pt>
                <c:pt idx="18">
                  <c:v>76.0956175298805</c:v>
                </c:pt>
                <c:pt idx="19">
                  <c:v>76.2658227848101</c:v>
                </c:pt>
                <c:pt idx="20">
                  <c:v>75.7861635220127</c:v>
                </c:pt>
                <c:pt idx="21">
                  <c:v>69.5094339622642</c:v>
                </c:pt>
                <c:pt idx="22">
                  <c:v>68.8271604938273</c:v>
                </c:pt>
                <c:pt idx="23">
                  <c:v>61.2082670906201</c:v>
                </c:pt>
                <c:pt idx="24">
                  <c:v>62.6016260162602</c:v>
                </c:pt>
                <c:pt idx="25">
                  <c:v>61.6987179487179</c:v>
                </c:pt>
                <c:pt idx="26">
                  <c:v>60.9177215189873</c:v>
                </c:pt>
                <c:pt idx="27">
                  <c:v>57.6692373607541</c:v>
                </c:pt>
                <c:pt idx="28">
                  <c:v>54.92700729927</c:v>
                </c:pt>
                <c:pt idx="29">
                  <c:v>64.5104895104895</c:v>
                </c:pt>
                <c:pt idx="30">
                  <c:v>59.9605522682446</c:v>
                </c:pt>
                <c:pt idx="31">
                  <c:v>56.0606060606061</c:v>
                </c:pt>
                <c:pt idx="32">
                  <c:v>53.9160045402952</c:v>
                </c:pt>
                <c:pt idx="33">
                  <c:v>54.5352743561031</c:v>
                </c:pt>
                <c:pt idx="34">
                  <c:v>59.5375722543352</c:v>
                </c:pt>
                <c:pt idx="35">
                  <c:v>65.1074589127686</c:v>
                </c:pt>
                <c:pt idx="36">
                  <c:v>70.0650759219088</c:v>
                </c:pt>
                <c:pt idx="37">
                  <c:v>81.1209439528023</c:v>
                </c:pt>
                <c:pt idx="38">
                  <c:v>86.7992766726943</c:v>
                </c:pt>
                <c:pt idx="39">
                  <c:v>90.3583617747441</c:v>
                </c:pt>
                <c:pt idx="40">
                  <c:v>96.8892955169258</c:v>
                </c:pt>
                <c:pt idx="41">
                  <c:v>93.6305732484076</c:v>
                </c:pt>
                <c:pt idx="42">
                  <c:v>91.8721461187214</c:v>
                </c:pt>
                <c:pt idx="43">
                  <c:v>83.7343599615014</c:v>
                </c:pt>
                <c:pt idx="44">
                  <c:v>84.7472924187725</c:v>
                </c:pt>
                <c:pt idx="45">
                  <c:v>79.0976058931858</c:v>
                </c:pt>
                <c:pt idx="46">
                  <c:v>79.6229802513464</c:v>
                </c:pt>
                <c:pt idx="47">
                  <c:v>73.5105407882675</c:v>
                </c:pt>
                <c:pt idx="48">
                  <c:v>75.1076658053401</c:v>
                </c:pt>
                <c:pt idx="49">
                  <c:v>77.8606965174128</c:v>
                </c:pt>
                <c:pt idx="50">
                  <c:v>63.4920634920634</c:v>
                </c:pt>
                <c:pt idx="51">
                  <c:v>51.4614703277236</c:v>
                </c:pt>
                <c:pt idx="52">
                  <c:v>49.2122335495829</c:v>
                </c:pt>
                <c:pt idx="53">
                  <c:v>42.4361493123772</c:v>
                </c:pt>
                <c:pt idx="54">
                  <c:v>48.2882882882883</c:v>
                </c:pt>
                <c:pt idx="55">
                  <c:v>47.3080317740512</c:v>
                </c:pt>
                <c:pt idx="56">
                  <c:v>42.4386381631038</c:v>
                </c:pt>
                <c:pt idx="57">
                  <c:v>45.5845248107654</c:v>
                </c:pt>
                <c:pt idx="58">
                  <c:v>42.3864648263579</c:v>
                </c:pt>
                <c:pt idx="59">
                  <c:v>41.06988783434</c:v>
                </c:pt>
                <c:pt idx="60">
                  <c:v>32.9830234438156</c:v>
                </c:pt>
                <c:pt idx="61">
                  <c:v>32.5878594249201</c:v>
                </c:pt>
                <c:pt idx="62">
                  <c:v>32.6953748006379</c:v>
                </c:pt>
                <c:pt idx="63">
                  <c:v>31.3262815296989</c:v>
                </c:pt>
                <c:pt idx="64">
                  <c:v>32.190635451505</c:v>
                </c:pt>
                <c:pt idx="65">
                  <c:v>32.4620573355818</c:v>
                </c:pt>
                <c:pt idx="66">
                  <c:v>24.1545893719807</c:v>
                </c:pt>
                <c:pt idx="67">
                  <c:v>22.0913107511046</c:v>
                </c:pt>
                <c:pt idx="68">
                  <c:v>19.1131498470948</c:v>
                </c:pt>
                <c:pt idx="69">
                  <c:v>18.2481751824818</c:v>
                </c:pt>
                <c:pt idx="70">
                  <c:v>20.259319286872</c:v>
                </c:pt>
                <c:pt idx="71">
                  <c:v>19.1673212882954</c:v>
                </c:pt>
                <c:pt idx="72">
                  <c:v>14.6159582401194</c:v>
                </c:pt>
                <c:pt idx="73">
                  <c:v>17.9547228727556</c:v>
                </c:pt>
                <c:pt idx="74">
                  <c:v>18.1388012618297</c:v>
                </c:pt>
                <c:pt idx="75">
                  <c:v>19.9833472106578</c:v>
                </c:pt>
                <c:pt idx="76">
                  <c:v>11.3085621970921</c:v>
                </c:pt>
                <c:pt idx="77">
                  <c:v>7.85256410256407</c:v>
                </c:pt>
                <c:pt idx="78">
                  <c:v>8.01963993453353</c:v>
                </c:pt>
                <c:pt idx="79">
                  <c:v>8.06584362139915</c:v>
                </c:pt>
                <c:pt idx="80">
                  <c:v>17.0068027210884</c:v>
                </c:pt>
                <c:pt idx="81">
                  <c:v>23.6768802228412</c:v>
                </c:pt>
                <c:pt idx="82">
                  <c:v>18.1407942238266</c:v>
                </c:pt>
                <c:pt idx="83">
                  <c:v>26.1971830985915</c:v>
                </c:pt>
                <c:pt idx="84">
                  <c:v>23.9896818572656</c:v>
                </c:pt>
                <c:pt idx="85">
                  <c:v>23.6842105263157</c:v>
                </c:pt>
                <c:pt idx="86">
                  <c:v>30.7692307692307</c:v>
                </c:pt>
                <c:pt idx="87">
                  <c:v>29.2682926829268</c:v>
                </c:pt>
                <c:pt idx="88">
                  <c:v>29.0322580645161</c:v>
                </c:pt>
                <c:pt idx="89">
                  <c:v>34.7073371805441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30154700"/>
        <c:axId val="69529009"/>
      </c:lineChart>
      <c:catAx>
        <c:axId val="301547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9529009"/>
        <c:crosses val="autoZero"/>
        <c:auto val="1"/>
        <c:lblAlgn val="ctr"/>
        <c:lblOffset val="100"/>
        <c:noMultiLvlLbl val="0"/>
      </c:catAx>
      <c:valAx>
        <c:axId val="69529009"/>
        <c:scaling>
          <c:orientation val="minMax"/>
          <c:max val="100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.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0154700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</xdr:row>
      <xdr:rowOff>160560</xdr:rowOff>
    </xdr:from>
    <xdr:to>
      <xdr:col>15</xdr:col>
      <xdr:colOff>187200</xdr:colOff>
      <xdr:row>24</xdr:row>
      <xdr:rowOff>98640</xdr:rowOff>
    </xdr:to>
    <xdr:graphicFrame>
      <xdr:nvGraphicFramePr>
        <xdr:cNvPr id="0" name="Chart 1"/>
        <xdr:cNvGraphicFramePr/>
      </xdr:nvGraphicFramePr>
      <xdr:xfrm>
        <a:off x="0" y="380880"/>
        <a:ext cx="9359640" cy="43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26</xdr:row>
      <xdr:rowOff>160920</xdr:rowOff>
    </xdr:from>
    <xdr:to>
      <xdr:col>15</xdr:col>
      <xdr:colOff>187200</xdr:colOff>
      <xdr:row>41</xdr:row>
      <xdr:rowOff>182880</xdr:rowOff>
    </xdr:to>
    <xdr:graphicFrame>
      <xdr:nvGraphicFramePr>
        <xdr:cNvPr id="1" name="Chart 2"/>
        <xdr:cNvGraphicFramePr/>
      </xdr:nvGraphicFramePr>
      <xdr:xfrm>
        <a:off x="0" y="5143680"/>
        <a:ext cx="935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9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105"/>
  </cols>
  <sheetData>
    <row r="1" customFormat="false" ht="17.9" hidden="false" customHeight="false" outlineLevel="0" collapsed="false">
      <c r="A1" s="1" t="s">
        <v>0</v>
      </c>
    </row>
    <row r="3" customFormat="false" ht="36" hidden="false" customHeight="true" outlineLevel="0" collapsed="false">
      <c r="A3" s="2" t="s">
        <v>1</v>
      </c>
      <c r="B3" s="3" t="s">
        <v>2</v>
      </c>
    </row>
    <row r="4" customFormat="false" ht="36" hidden="false" customHeight="true" outlineLevel="0" collapsed="false">
      <c r="A4" s="2" t="s">
        <v>3</v>
      </c>
      <c r="B4" s="3" t="s">
        <v>4</v>
      </c>
    </row>
    <row r="5" customFormat="false" ht="36" hidden="false" customHeight="true" outlineLevel="0" collapsed="false">
      <c r="A5" s="2" t="s">
        <v>5</v>
      </c>
      <c r="B5" s="3" t="s">
        <v>6</v>
      </c>
    </row>
    <row r="6" customFormat="false" ht="36" hidden="false" customHeight="true" outlineLevel="0" collapsed="false">
      <c r="A6" s="2" t="s">
        <v>7</v>
      </c>
      <c r="B6" s="3" t="s">
        <v>8</v>
      </c>
    </row>
    <row r="7" customFormat="false" ht="36" hidden="false" customHeight="true" outlineLevel="0" collapsed="false">
      <c r="A7" s="2" t="s">
        <v>9</v>
      </c>
      <c r="B7" s="3" t="s">
        <v>10</v>
      </c>
    </row>
    <row r="8" customFormat="false" ht="36" hidden="false" customHeight="true" outlineLevel="0" collapsed="false">
      <c r="A8" s="2" t="s">
        <v>11</v>
      </c>
      <c r="B8" s="3" t="s">
        <v>12</v>
      </c>
    </row>
    <row r="9" customFormat="false" ht="36" hidden="false" customHeight="true" outlineLevel="0" collapsed="false">
      <c r="A9" s="2" t="s">
        <v>13</v>
      </c>
      <c r="B9" s="3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3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6"/>
    <col collapsed="false" customWidth="true" hidden="false" outlineLevel="0" max="3" min="3" style="0" width="48"/>
  </cols>
  <sheetData>
    <row r="1" customFormat="false" ht="17.35" hidden="false" customHeight="false" outlineLevel="0" collapsed="false">
      <c r="A1" s="4" t="s">
        <v>15</v>
      </c>
    </row>
    <row r="2" customFormat="false" ht="15" hidden="false" customHeight="false" outlineLevel="0" collapsed="false">
      <c r="A2" s="5" t="s">
        <v>16</v>
      </c>
    </row>
    <row r="3" customFormat="false" ht="15" hidden="false" customHeight="false" outlineLevel="0" collapsed="false">
      <c r="A3" s="6" t="s">
        <v>17</v>
      </c>
    </row>
    <row r="4" customFormat="false" ht="15" hidden="false" customHeight="false" outlineLevel="0" collapsed="false">
      <c r="A4" s="7" t="s">
        <v>18</v>
      </c>
      <c r="B4" s="8" t="n">
        <v>20000</v>
      </c>
    </row>
    <row r="5" customFormat="false" ht="15" hidden="false" customHeight="false" outlineLevel="0" collapsed="false">
      <c r="A5" s="7" t="s">
        <v>19</v>
      </c>
      <c r="B5" s="8" t="n">
        <v>200000000000</v>
      </c>
    </row>
    <row r="6" customFormat="false" ht="15" hidden="false" customHeight="false" outlineLevel="0" collapsed="false">
      <c r="A6" s="7" t="s">
        <v>20</v>
      </c>
      <c r="B6" s="8" t="n">
        <v>100000000</v>
      </c>
    </row>
    <row r="7" customFormat="false" ht="15" hidden="false" customHeight="false" outlineLevel="0" collapsed="false">
      <c r="A7" s="7" t="s">
        <v>21</v>
      </c>
      <c r="B7" s="8" t="n">
        <v>1000000000000</v>
      </c>
    </row>
    <row r="8" customFormat="false" ht="15" hidden="false" customHeight="false" outlineLevel="0" collapsed="false">
      <c r="A8" s="7" t="s">
        <v>22</v>
      </c>
      <c r="B8" s="8" t="n">
        <v>1600000000000</v>
      </c>
    </row>
    <row r="9" customFormat="false" ht="15" hidden="false" customHeight="false" outlineLevel="0" collapsed="false">
      <c r="A9" s="7" t="s">
        <v>23</v>
      </c>
      <c r="B9" s="8" t="n">
        <v>900000000000</v>
      </c>
    </row>
    <row r="10" customFormat="false" ht="15" hidden="false" customHeight="false" outlineLevel="0" collapsed="false">
      <c r="A10" s="7" t="s">
        <v>24</v>
      </c>
      <c r="B10" s="8" t="n">
        <v>2000000000000</v>
      </c>
    </row>
    <row r="11" customFormat="false" ht="15" hidden="false" customHeight="false" outlineLevel="0" collapsed="false">
      <c r="A11" s="7" t="s">
        <v>25</v>
      </c>
      <c r="B11" s="8" t="n">
        <v>1200</v>
      </c>
    </row>
    <row r="12" customFormat="false" ht="15" hidden="false" customHeight="false" outlineLevel="0" collapsed="false">
      <c r="A12" s="7" t="s">
        <v>26</v>
      </c>
      <c r="B12" s="9" t="n">
        <v>8</v>
      </c>
    </row>
    <row r="14" customFormat="false" ht="15" hidden="false" customHeight="false" outlineLevel="0" collapsed="false">
      <c r="A14" s="6" t="s">
        <v>27</v>
      </c>
    </row>
    <row r="15" customFormat="false" ht="15" hidden="false" customHeight="false" outlineLevel="0" collapsed="false">
      <c r="A15" s="7" t="s">
        <v>28</v>
      </c>
      <c r="B15" s="10" t="n">
        <f aca="false">B5/B6</f>
        <v>2000</v>
      </c>
      <c r="C15" s="11" t="s">
        <v>29</v>
      </c>
    </row>
    <row r="16" customFormat="false" ht="15" hidden="false" customHeight="false" outlineLevel="0" collapsed="false">
      <c r="A16" s="7" t="s">
        <v>30</v>
      </c>
      <c r="B16" s="12" t="n">
        <f aca="false">IF(B15&lt;=0,"EPS مثبت نیست",B4/B15)</f>
        <v>10</v>
      </c>
      <c r="C16" s="11" t="s">
        <v>31</v>
      </c>
    </row>
    <row r="17" customFormat="false" ht="15" hidden="false" customHeight="false" outlineLevel="0" collapsed="false">
      <c r="A17" s="7" t="s">
        <v>32</v>
      </c>
      <c r="B17" s="10" t="n">
        <f aca="false">B7/B6</f>
        <v>10000</v>
      </c>
      <c r="C17" s="11" t="s">
        <v>33</v>
      </c>
    </row>
    <row r="18" customFormat="false" ht="15" hidden="false" customHeight="false" outlineLevel="0" collapsed="false">
      <c r="A18" s="7" t="s">
        <v>34</v>
      </c>
      <c r="B18" s="12" t="n">
        <f aca="false">B4/B17</f>
        <v>2</v>
      </c>
      <c r="C18" s="11" t="s">
        <v>35</v>
      </c>
    </row>
    <row r="19" customFormat="false" ht="15" hidden="false" customHeight="false" outlineLevel="0" collapsed="false">
      <c r="A19" s="7" t="s">
        <v>36</v>
      </c>
      <c r="B19" s="13" t="n">
        <f aca="false">B5/B7</f>
        <v>0.2</v>
      </c>
      <c r="C19" s="11" t="s">
        <v>37</v>
      </c>
    </row>
    <row r="20" customFormat="false" ht="15" hidden="false" customHeight="false" outlineLevel="0" collapsed="false">
      <c r="A20" s="7" t="s">
        <v>38</v>
      </c>
      <c r="B20" s="13" t="n">
        <f aca="false">B5/B8</f>
        <v>0.125</v>
      </c>
      <c r="C20" s="11" t="s">
        <v>39</v>
      </c>
    </row>
    <row r="21" customFormat="false" ht="15" hidden="false" customHeight="false" outlineLevel="0" collapsed="false">
      <c r="A21" s="7" t="s">
        <v>40</v>
      </c>
      <c r="B21" s="13" t="n">
        <f aca="false">B9/B10</f>
        <v>0.45</v>
      </c>
      <c r="C21" s="11" t="s">
        <v>41</v>
      </c>
    </row>
    <row r="22" customFormat="false" ht="15" hidden="false" customHeight="false" outlineLevel="0" collapsed="false">
      <c r="A22" s="7" t="s">
        <v>42</v>
      </c>
      <c r="B22" s="13" t="n">
        <f aca="false">B11/B4</f>
        <v>0.06</v>
      </c>
      <c r="C22" s="11" t="s">
        <v>43</v>
      </c>
    </row>
    <row r="23" customFormat="false" ht="15" hidden="false" customHeight="false" outlineLevel="0" collapsed="false">
      <c r="A23" s="7" t="s">
        <v>44</v>
      </c>
      <c r="B23" s="14" t="str">
        <f aca="false">IF(ISNUMBER(B16),IF(B16&gt;B12,"بالاتر از میانگین صنعت","پایین‌تر یا برابر میانگین صنعت"),"")</f>
        <v>بالاتر از میانگین صنعت</v>
      </c>
      <c r="C23" s="11" t="s">
        <v>45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35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pane xSplit="0" ySplit="15" topLeftCell="A1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6"/>
    <col collapsed="false" customWidth="true" hidden="false" outlineLevel="0" max="2" min="2" style="0" width="22"/>
    <col collapsed="false" customWidth="true" hidden="false" outlineLevel="0" max="3" min="3" style="0" width="12"/>
    <col collapsed="false" customWidth="true" hidden="false" outlineLevel="0" max="5" min="4" style="0" width="14"/>
    <col collapsed="false" customWidth="true" hidden="false" outlineLevel="0" max="7" min="6" style="0" width="16"/>
    <col collapsed="false" customWidth="true" hidden="false" outlineLevel="0" max="8" min="8" style="0" width="14"/>
  </cols>
  <sheetData>
    <row r="1" customFormat="false" ht="17.35" hidden="false" customHeight="false" outlineLevel="0" collapsed="false">
      <c r="A1" s="4" t="s">
        <v>46</v>
      </c>
    </row>
    <row r="2" customFormat="false" ht="15" hidden="false" customHeight="false" outlineLevel="0" collapsed="false">
      <c r="A2" s="5" t="s">
        <v>47</v>
      </c>
    </row>
    <row r="3" customFormat="false" ht="15" hidden="false" customHeight="false" outlineLevel="0" collapsed="false">
      <c r="A3" s="6" t="s">
        <v>48</v>
      </c>
    </row>
    <row r="4" customFormat="false" ht="15" hidden="false" customHeight="false" outlineLevel="0" collapsed="false">
      <c r="A4" s="7" t="s">
        <v>49</v>
      </c>
      <c r="B4" s="15" t="n">
        <f aca="false">LOOKUP(2,1/ISNUMBER(B16:B135),B16:B135)</f>
        <v>1010.9</v>
      </c>
    </row>
    <row r="5" customFormat="false" ht="15" hidden="false" customHeight="false" outlineLevel="0" collapsed="false">
      <c r="A5" s="7" t="s">
        <v>50</v>
      </c>
      <c r="B5" s="15" t="n">
        <f aca="false">LOOKUP(2,1/ISNUMBER(F16:F135),F16:F135)</f>
        <v>1014.04</v>
      </c>
    </row>
    <row r="6" customFormat="false" ht="15" hidden="false" customHeight="false" outlineLevel="0" collapsed="false">
      <c r="A6" s="7" t="s">
        <v>51</v>
      </c>
      <c r="B6" s="15" t="n">
        <f aca="false">LOOKUP(2,1/ISNUMBER(G16:G135),G16:G135)</f>
        <v>1055.52</v>
      </c>
    </row>
    <row r="7" customFormat="false" ht="15" hidden="false" customHeight="false" outlineLevel="0" collapsed="false">
      <c r="A7" s="7" t="s">
        <v>52</v>
      </c>
      <c r="B7" s="16" t="n">
        <f aca="false">LOOKUP(2,1/ISNUMBER(H16:H135),H16:H135)</f>
        <v>34.7073371805441</v>
      </c>
    </row>
    <row r="8" customFormat="false" ht="15" hidden="false" customHeight="false" outlineLevel="0" collapsed="false">
      <c r="A8" s="7" t="s">
        <v>53</v>
      </c>
      <c r="B8" s="14" t="str">
        <f aca="false">IF(AND(ISNUMBER(B5),ISNUMBER(B6)),IF(B5&gt;B6,"صعودی (میانگین ۱۰ بالای ۳۰)","نزولی (میانگین ۱۰ پایین ۳۰)"),"داده کافی نیست")</f>
        <v>نزولی (میانگین ۱۰ پایین ۳۰)</v>
      </c>
    </row>
    <row r="9" customFormat="false" ht="15" hidden="false" customHeight="false" outlineLevel="0" collapsed="false">
      <c r="A9" s="7" t="s">
        <v>54</v>
      </c>
      <c r="B9" s="14" t="str">
        <f aca="false">IF(ISNUMBER(B7),IF(B7&gt;70,"اشباع خرید",IF(B7&lt;30,"اشباع فروش","خنثی")),"داده کافی نیست")</f>
        <v>خنثی</v>
      </c>
    </row>
    <row r="10" customFormat="false" ht="15" hidden="false" customHeight="false" outlineLevel="0" collapsed="false">
      <c r="A10" s="7" t="s">
        <v>55</v>
      </c>
      <c r="B10" s="15" t="n">
        <f aca="false">MIN(B16:B135)</f>
        <v>1000.2</v>
      </c>
    </row>
    <row r="11" customFormat="false" ht="15" hidden="false" customHeight="false" outlineLevel="0" collapsed="false">
      <c r="A11" s="7" t="s">
        <v>56</v>
      </c>
      <c r="B11" s="15" t="n">
        <f aca="false">MAX(B16:B135)</f>
        <v>1180.2</v>
      </c>
    </row>
    <row r="15" customFormat="false" ht="30" hidden="false" customHeight="true" outlineLevel="0" collapsed="false">
      <c r="A15" s="17" t="s">
        <v>57</v>
      </c>
      <c r="B15" s="17" t="s">
        <v>58</v>
      </c>
      <c r="C15" s="17" t="s">
        <v>59</v>
      </c>
      <c r="D15" s="17" t="s">
        <v>60</v>
      </c>
      <c r="E15" s="17" t="s">
        <v>61</v>
      </c>
      <c r="F15" s="17" t="s">
        <v>62</v>
      </c>
      <c r="G15" s="17" t="s">
        <v>63</v>
      </c>
      <c r="H15" s="17" t="s">
        <v>64</v>
      </c>
    </row>
    <row r="16" customFormat="false" ht="15" hidden="false" customHeight="false" outlineLevel="0" collapsed="false">
      <c r="A16" s="18" t="n">
        <v>1</v>
      </c>
      <c r="B16" s="19" t="n">
        <v>1002.7</v>
      </c>
      <c r="C16" s="20"/>
      <c r="D16" s="20"/>
      <c r="E16" s="20"/>
      <c r="F16" s="20"/>
      <c r="G16" s="20"/>
      <c r="H16" s="21"/>
    </row>
    <row r="17" customFormat="false" ht="15" hidden="false" customHeight="false" outlineLevel="0" collapsed="false">
      <c r="A17" s="18" t="n">
        <v>2</v>
      </c>
      <c r="B17" s="19" t="n">
        <v>1008.3</v>
      </c>
      <c r="C17" s="20" t="n">
        <f aca="false">IF(AND(ISNUMBER(B17),ISNUMBER(B16)),B17-B16,"")</f>
        <v>5.59999999999991</v>
      </c>
      <c r="D17" s="20" t="n">
        <f aca="false">IF(ISNUMBER(C17),MAX(C17,0),"")</f>
        <v>5.59999999999991</v>
      </c>
      <c r="E17" s="20" t="n">
        <f aca="false">IF(ISNUMBER(C17),MAX(-C17,0),"")</f>
        <v>0</v>
      </c>
      <c r="F17" s="20"/>
      <c r="G17" s="20"/>
      <c r="H17" s="21"/>
    </row>
    <row r="18" customFormat="false" ht="15" hidden="false" customHeight="false" outlineLevel="0" collapsed="false">
      <c r="A18" s="18" t="n">
        <v>3</v>
      </c>
      <c r="B18" s="19" t="n">
        <v>1024.2</v>
      </c>
      <c r="C18" s="20" t="n">
        <f aca="false">IF(AND(ISNUMBER(B18),ISNUMBER(B17)),B18-B17,"")</f>
        <v>15.9000000000001</v>
      </c>
      <c r="D18" s="20" t="n">
        <f aca="false">IF(ISNUMBER(C18),MAX(C18,0),"")</f>
        <v>15.9000000000001</v>
      </c>
      <c r="E18" s="20" t="n">
        <f aca="false">IF(ISNUMBER(C18),MAX(-C18,0),"")</f>
        <v>0</v>
      </c>
      <c r="F18" s="20"/>
      <c r="G18" s="20"/>
      <c r="H18" s="21"/>
    </row>
    <row r="19" customFormat="false" ht="15" hidden="false" customHeight="false" outlineLevel="0" collapsed="false">
      <c r="A19" s="18" t="n">
        <v>4</v>
      </c>
      <c r="B19" s="19" t="n">
        <v>1027.3</v>
      </c>
      <c r="C19" s="20" t="n">
        <f aca="false">IF(AND(ISNUMBER(B19),ISNUMBER(B18)),B19-B18,"")</f>
        <v>3.09999999999991</v>
      </c>
      <c r="D19" s="20" t="n">
        <f aca="false">IF(ISNUMBER(C19),MAX(C19,0),"")</f>
        <v>3.09999999999991</v>
      </c>
      <c r="E19" s="20" t="n">
        <f aca="false">IF(ISNUMBER(C19),MAX(-C19,0),"")</f>
        <v>0</v>
      </c>
      <c r="F19" s="20"/>
      <c r="G19" s="20"/>
      <c r="H19" s="21"/>
    </row>
    <row r="20" customFormat="false" ht="15" hidden="false" customHeight="false" outlineLevel="0" collapsed="false">
      <c r="A20" s="18" t="n">
        <v>5</v>
      </c>
      <c r="B20" s="19" t="n">
        <v>1031.5</v>
      </c>
      <c r="C20" s="20" t="n">
        <f aca="false">IF(AND(ISNUMBER(B20),ISNUMBER(B19)),B20-B19,"")</f>
        <v>4.20000000000005</v>
      </c>
      <c r="D20" s="20" t="n">
        <f aca="false">IF(ISNUMBER(C20),MAX(C20,0),"")</f>
        <v>4.20000000000005</v>
      </c>
      <c r="E20" s="20" t="n">
        <f aca="false">IF(ISNUMBER(C20),MAX(-C20,0),"")</f>
        <v>0</v>
      </c>
      <c r="F20" s="20"/>
      <c r="G20" s="20"/>
      <c r="H20" s="21"/>
    </row>
    <row r="21" customFormat="false" ht="15" hidden="false" customHeight="false" outlineLevel="0" collapsed="false">
      <c r="A21" s="18" t="n">
        <v>6</v>
      </c>
      <c r="B21" s="19" t="n">
        <v>1037.9</v>
      </c>
      <c r="C21" s="20" t="n">
        <f aca="false">IF(AND(ISNUMBER(B21),ISNUMBER(B20)),B21-B20,"")</f>
        <v>6.40000000000009</v>
      </c>
      <c r="D21" s="20" t="n">
        <f aca="false">IF(ISNUMBER(C21),MAX(C21,0),"")</f>
        <v>6.40000000000009</v>
      </c>
      <c r="E21" s="20" t="n">
        <f aca="false">IF(ISNUMBER(C21),MAX(-C21,0),"")</f>
        <v>0</v>
      </c>
      <c r="F21" s="20"/>
      <c r="G21" s="20"/>
      <c r="H21" s="21"/>
    </row>
    <row r="22" customFormat="false" ht="15" hidden="false" customHeight="false" outlineLevel="0" collapsed="false">
      <c r="A22" s="18" t="n">
        <v>7</v>
      </c>
      <c r="B22" s="19" t="n">
        <v>1033.1</v>
      </c>
      <c r="C22" s="20" t="n">
        <f aca="false">IF(AND(ISNUMBER(B22),ISNUMBER(B21)),B22-B21,"")</f>
        <v>-4.80000000000018</v>
      </c>
      <c r="D22" s="20" t="n">
        <f aca="false">IF(ISNUMBER(C22),MAX(C22,0),"")</f>
        <v>0</v>
      </c>
      <c r="E22" s="20" t="n">
        <f aca="false">IF(ISNUMBER(C22),MAX(-C22,0),"")</f>
        <v>4.80000000000018</v>
      </c>
      <c r="F22" s="20"/>
      <c r="G22" s="20"/>
      <c r="H22" s="21"/>
    </row>
    <row r="23" customFormat="false" ht="15" hidden="false" customHeight="false" outlineLevel="0" collapsed="false">
      <c r="A23" s="18" t="n">
        <v>8</v>
      </c>
      <c r="B23" s="19" t="n">
        <v>1037.4</v>
      </c>
      <c r="C23" s="20" t="n">
        <f aca="false">IF(AND(ISNUMBER(B23),ISNUMBER(B22)),B23-B22,"")</f>
        <v>4.30000000000018</v>
      </c>
      <c r="D23" s="20" t="n">
        <f aca="false">IF(ISNUMBER(C23),MAX(C23,0),"")</f>
        <v>4.30000000000018</v>
      </c>
      <c r="E23" s="20" t="n">
        <f aca="false">IF(ISNUMBER(C23),MAX(-C23,0),"")</f>
        <v>0</v>
      </c>
      <c r="F23" s="20"/>
      <c r="G23" s="20"/>
      <c r="H23" s="21"/>
    </row>
    <row r="24" customFormat="false" ht="15" hidden="false" customHeight="false" outlineLevel="0" collapsed="false">
      <c r="A24" s="18" t="n">
        <v>9</v>
      </c>
      <c r="B24" s="19" t="n">
        <v>1045.1</v>
      </c>
      <c r="C24" s="20" t="n">
        <f aca="false">IF(AND(ISNUMBER(B24),ISNUMBER(B23)),B24-B23,"")</f>
        <v>7.69999999999982</v>
      </c>
      <c r="D24" s="20" t="n">
        <f aca="false">IF(ISNUMBER(C24),MAX(C24,0),"")</f>
        <v>7.69999999999982</v>
      </c>
      <c r="E24" s="20" t="n">
        <f aca="false">IF(ISNUMBER(C24),MAX(-C24,0),"")</f>
        <v>0</v>
      </c>
      <c r="F24" s="20"/>
      <c r="G24" s="20"/>
      <c r="H24" s="21"/>
    </row>
    <row r="25" customFormat="false" ht="15" hidden="false" customHeight="false" outlineLevel="0" collapsed="false">
      <c r="A25" s="18" t="n">
        <v>10</v>
      </c>
      <c r="B25" s="19" t="n">
        <v>1057.3</v>
      </c>
      <c r="C25" s="20" t="n">
        <f aca="false">IF(AND(ISNUMBER(B25),ISNUMBER(B24)),B25-B24,"")</f>
        <v>12.2</v>
      </c>
      <c r="D25" s="20" t="n">
        <f aca="false">IF(ISNUMBER(C25),MAX(C25,0),"")</f>
        <v>12.2</v>
      </c>
      <c r="E25" s="20" t="n">
        <f aca="false">IF(ISNUMBER(C25),MAX(-C25,0),"")</f>
        <v>0</v>
      </c>
      <c r="F25" s="20" t="n">
        <f aca="false">IF(COUNT(B16:B25)=10,AVERAGE(B16:B25),"")</f>
        <v>1030.48</v>
      </c>
      <c r="G25" s="20"/>
      <c r="H25" s="21"/>
    </row>
    <row r="26" customFormat="false" ht="15" hidden="false" customHeight="false" outlineLevel="0" collapsed="false">
      <c r="A26" s="18" t="n">
        <v>11</v>
      </c>
      <c r="B26" s="19" t="n">
        <v>1049.9</v>
      </c>
      <c r="C26" s="20" t="n">
        <f aca="false">IF(AND(ISNUMBER(B26),ISNUMBER(B25)),B26-B25,"")</f>
        <v>-7.39999999999986</v>
      </c>
      <c r="D26" s="20" t="n">
        <f aca="false">IF(ISNUMBER(C26),MAX(C26,0),"")</f>
        <v>0</v>
      </c>
      <c r="E26" s="20" t="n">
        <f aca="false">IF(ISNUMBER(C26),MAX(-C26,0),"")</f>
        <v>7.39999999999986</v>
      </c>
      <c r="F26" s="20" t="n">
        <f aca="false">IF(COUNT(B17:B26)=10,AVERAGE(B17:B26),"")</f>
        <v>1035.2</v>
      </c>
      <c r="G26" s="20"/>
      <c r="H26" s="21"/>
    </row>
    <row r="27" customFormat="false" ht="15" hidden="false" customHeight="false" outlineLevel="0" collapsed="false">
      <c r="A27" s="18" t="n">
        <v>12</v>
      </c>
      <c r="B27" s="19" t="n">
        <v>1048.4</v>
      </c>
      <c r="C27" s="20" t="n">
        <f aca="false">IF(AND(ISNUMBER(B27),ISNUMBER(B26)),B27-B26,"")</f>
        <v>-1.5</v>
      </c>
      <c r="D27" s="20" t="n">
        <f aca="false">IF(ISNUMBER(C27),MAX(C27,0),"")</f>
        <v>0</v>
      </c>
      <c r="E27" s="20" t="n">
        <f aca="false">IF(ISNUMBER(C27),MAX(-C27,0),"")</f>
        <v>1.5</v>
      </c>
      <c r="F27" s="20" t="n">
        <f aca="false">IF(COUNT(B18:B27)=10,AVERAGE(B18:B27),"")</f>
        <v>1039.21</v>
      </c>
      <c r="G27" s="20"/>
      <c r="H27" s="21"/>
    </row>
    <row r="28" customFormat="false" ht="15" hidden="false" customHeight="false" outlineLevel="0" collapsed="false">
      <c r="A28" s="18" t="n">
        <v>13</v>
      </c>
      <c r="B28" s="19" t="n">
        <v>1040.9</v>
      </c>
      <c r="C28" s="20" t="n">
        <f aca="false">IF(AND(ISNUMBER(B28),ISNUMBER(B27)),B28-B27,"")</f>
        <v>-7.5</v>
      </c>
      <c r="D28" s="20" t="n">
        <f aca="false">IF(ISNUMBER(C28),MAX(C28,0),"")</f>
        <v>0</v>
      </c>
      <c r="E28" s="20" t="n">
        <f aca="false">IF(ISNUMBER(C28),MAX(-C28,0),"")</f>
        <v>7.5</v>
      </c>
      <c r="F28" s="20" t="n">
        <f aca="false">IF(COUNT(B19:B28)=10,AVERAGE(B19:B28),"")</f>
        <v>1040.88</v>
      </c>
      <c r="G28" s="20"/>
      <c r="H28" s="21"/>
    </row>
    <row r="29" customFormat="false" ht="15" hidden="false" customHeight="false" outlineLevel="0" collapsed="false">
      <c r="A29" s="18" t="n">
        <v>14</v>
      </c>
      <c r="B29" s="19" t="n">
        <v>1053.6</v>
      </c>
      <c r="C29" s="20" t="n">
        <f aca="false">IF(AND(ISNUMBER(B29),ISNUMBER(B28)),B29-B28,"")</f>
        <v>12.6999999999998</v>
      </c>
      <c r="D29" s="20" t="n">
        <f aca="false">IF(ISNUMBER(C29),MAX(C29,0),"")</f>
        <v>12.6999999999998</v>
      </c>
      <c r="E29" s="20" t="n">
        <f aca="false">IF(ISNUMBER(C29),MAX(-C29,0),"")</f>
        <v>0</v>
      </c>
      <c r="F29" s="20" t="n">
        <f aca="false">IF(COUNT(B20:B29)=10,AVERAGE(B20:B29),"")</f>
        <v>1043.51</v>
      </c>
      <c r="G29" s="20"/>
      <c r="H29" s="21"/>
    </row>
    <row r="30" customFormat="false" ht="15" hidden="false" customHeight="false" outlineLevel="0" collapsed="false">
      <c r="A30" s="18" t="n">
        <v>15</v>
      </c>
      <c r="B30" s="19" t="n">
        <v>1063</v>
      </c>
      <c r="C30" s="20" t="n">
        <f aca="false">IF(AND(ISNUMBER(B30),ISNUMBER(B29)),B30-B29,"")</f>
        <v>9.40000000000009</v>
      </c>
      <c r="D30" s="20" t="n">
        <f aca="false">IF(ISNUMBER(C30),MAX(C30,0),"")</f>
        <v>9.40000000000009</v>
      </c>
      <c r="E30" s="20" t="n">
        <f aca="false">IF(ISNUMBER(C30),MAX(-C30,0),"")</f>
        <v>0</v>
      </c>
      <c r="F30" s="20" t="n">
        <f aca="false">IF(COUNT(B21:B30)=10,AVERAGE(B21:B30),"")</f>
        <v>1046.66</v>
      </c>
      <c r="G30" s="20"/>
      <c r="H30" s="21" t="n">
        <f aca="false">IF(COUNT(D17:D30)=14,IF(AVERAGE(E17:E30)=0,100,100-100/(1+AVERAGE(D17:D30)/AVERAGE(E17:E30))),"")</f>
        <v>79.3573515092502</v>
      </c>
    </row>
    <row r="31" customFormat="false" ht="15" hidden="false" customHeight="false" outlineLevel="0" collapsed="false">
      <c r="A31" s="18" t="n">
        <v>16</v>
      </c>
      <c r="B31" s="19" t="n">
        <v>1054.2</v>
      </c>
      <c r="C31" s="20" t="n">
        <f aca="false">IF(AND(ISNUMBER(B31),ISNUMBER(B30)),B31-B30,"")</f>
        <v>-8.79999999999996</v>
      </c>
      <c r="D31" s="20" t="n">
        <f aca="false">IF(ISNUMBER(C31),MAX(C31,0),"")</f>
        <v>0</v>
      </c>
      <c r="E31" s="20" t="n">
        <f aca="false">IF(ISNUMBER(C31),MAX(-C31,0),"")</f>
        <v>8.79999999999996</v>
      </c>
      <c r="F31" s="20" t="n">
        <f aca="false">IF(COUNT(B22:B31)=10,AVERAGE(B22:B31),"")</f>
        <v>1048.29</v>
      </c>
      <c r="G31" s="20"/>
      <c r="H31" s="21" t="n">
        <f aca="false">IF(COUNT(D18:D31)=14,IF(AVERAGE(E18:E31)=0,100,100-100/(1+AVERAGE(D18:D31)/AVERAGE(E18:E31))),"")</f>
        <v>71.671388101983</v>
      </c>
    </row>
    <row r="32" customFormat="false" ht="15" hidden="false" customHeight="false" outlineLevel="0" collapsed="false">
      <c r="A32" s="18" t="n">
        <v>17</v>
      </c>
      <c r="B32" s="19" t="n">
        <v>1071.7</v>
      </c>
      <c r="C32" s="20" t="n">
        <f aca="false">IF(AND(ISNUMBER(B32),ISNUMBER(B31)),B32-B31,"")</f>
        <v>17.5</v>
      </c>
      <c r="D32" s="20" t="n">
        <f aca="false">IF(ISNUMBER(C32),MAX(C32,0),"")</f>
        <v>17.5</v>
      </c>
      <c r="E32" s="20" t="n">
        <f aca="false">IF(ISNUMBER(C32),MAX(-C32,0),"")</f>
        <v>0</v>
      </c>
      <c r="F32" s="20" t="n">
        <f aca="false">IF(COUNT(B23:B32)=10,AVERAGE(B23:B32),"")</f>
        <v>1052.15</v>
      </c>
      <c r="G32" s="20"/>
      <c r="H32" s="21" t="n">
        <f aca="false">IF(COUNT(D19:D32)=14,IF(AVERAGE(E19:E32)=0,100,100-100/(1+AVERAGE(D19:D32)/AVERAGE(E19:E32))),"")</f>
        <v>72.093023255814</v>
      </c>
    </row>
    <row r="33" customFormat="false" ht="15" hidden="false" customHeight="false" outlineLevel="0" collapsed="false">
      <c r="A33" s="18" t="n">
        <v>18</v>
      </c>
      <c r="B33" s="19" t="n">
        <v>1088.7</v>
      </c>
      <c r="C33" s="20" t="n">
        <f aca="false">IF(AND(ISNUMBER(B33),ISNUMBER(B32)),B33-B32,"")</f>
        <v>17</v>
      </c>
      <c r="D33" s="20" t="n">
        <f aca="false">IF(ISNUMBER(C33),MAX(C33,0),"")</f>
        <v>17</v>
      </c>
      <c r="E33" s="20" t="n">
        <f aca="false">IF(ISNUMBER(C33),MAX(-C33,0),"")</f>
        <v>0</v>
      </c>
      <c r="F33" s="20" t="n">
        <f aca="false">IF(COUNT(B24:B33)=10,AVERAGE(B24:B33),"")</f>
        <v>1057.28</v>
      </c>
      <c r="G33" s="20"/>
      <c r="H33" s="21" t="n">
        <f aca="false">IF(COUNT(D20:D33)=14,IF(AVERAGE(E20:E33)=0,100,100-100/(1+AVERAGE(D20:D33)/AVERAGE(E20:E33))),"")</f>
        <v>75.2883031301483</v>
      </c>
    </row>
    <row r="34" customFormat="false" ht="15" hidden="false" customHeight="false" outlineLevel="0" collapsed="false">
      <c r="A34" s="18" t="n">
        <v>19</v>
      </c>
      <c r="B34" s="19" t="n">
        <v>1097</v>
      </c>
      <c r="C34" s="20" t="n">
        <f aca="false">IF(AND(ISNUMBER(B34),ISNUMBER(B33)),B34-B33,"")</f>
        <v>8.29999999999996</v>
      </c>
      <c r="D34" s="20" t="n">
        <f aca="false">IF(ISNUMBER(C34),MAX(C34,0),"")</f>
        <v>8.29999999999996</v>
      </c>
      <c r="E34" s="20" t="n">
        <f aca="false">IF(ISNUMBER(C34),MAX(-C34,0),"")</f>
        <v>0</v>
      </c>
      <c r="F34" s="20" t="n">
        <f aca="false">IF(COUNT(B25:B34)=10,AVERAGE(B25:B34),"")</f>
        <v>1062.47</v>
      </c>
      <c r="G34" s="20"/>
      <c r="H34" s="21" t="n">
        <f aca="false">IF(COUNT(D21:D34)=14,IF(AVERAGE(E21:E34)=0,100,100-100/(1+AVERAGE(D21:D34)/AVERAGE(E21:E34))),"")</f>
        <v>76.0956175298805</v>
      </c>
    </row>
    <row r="35" customFormat="false" ht="15" hidden="false" customHeight="false" outlineLevel="0" collapsed="false">
      <c r="A35" s="18" t="n">
        <v>20</v>
      </c>
      <c r="B35" s="19" t="n">
        <v>1104.3</v>
      </c>
      <c r="C35" s="20" t="n">
        <f aca="false">IF(AND(ISNUMBER(B35),ISNUMBER(B34)),B35-B34,"")</f>
        <v>7.29999999999995</v>
      </c>
      <c r="D35" s="20" t="n">
        <f aca="false">IF(ISNUMBER(C35),MAX(C35,0),"")</f>
        <v>7.29999999999995</v>
      </c>
      <c r="E35" s="20" t="n">
        <f aca="false">IF(ISNUMBER(C35),MAX(-C35,0),"")</f>
        <v>0</v>
      </c>
      <c r="F35" s="20" t="n">
        <f aca="false">IF(COUNT(B26:B35)=10,AVERAGE(B26:B35),"")</f>
        <v>1067.17</v>
      </c>
      <c r="G35" s="20"/>
      <c r="H35" s="21" t="n">
        <f aca="false">IF(COUNT(D22:D35)=14,IF(AVERAGE(E22:E35)=0,100,100-100/(1+AVERAGE(D22:D35)/AVERAGE(E22:E35))),"")</f>
        <v>76.2658227848101</v>
      </c>
    </row>
    <row r="36" customFormat="false" ht="15" hidden="false" customHeight="false" outlineLevel="0" collapsed="false">
      <c r="A36" s="18" t="n">
        <v>21</v>
      </c>
      <c r="B36" s="19" t="n">
        <v>1098.7</v>
      </c>
      <c r="C36" s="20" t="n">
        <f aca="false">IF(AND(ISNUMBER(B36),ISNUMBER(B35)),B36-B35,"")</f>
        <v>-5.59999999999991</v>
      </c>
      <c r="D36" s="20" t="n">
        <f aca="false">IF(ISNUMBER(C36),MAX(C36,0),"")</f>
        <v>0</v>
      </c>
      <c r="E36" s="20" t="n">
        <f aca="false">IF(ISNUMBER(C36),MAX(-C36,0),"")</f>
        <v>5.59999999999991</v>
      </c>
      <c r="F36" s="20" t="n">
        <f aca="false">IF(COUNT(B27:B36)=10,AVERAGE(B27:B36),"")</f>
        <v>1072.05</v>
      </c>
      <c r="G36" s="20"/>
      <c r="H36" s="21" t="n">
        <f aca="false">IF(COUNT(D23:D36)=14,IF(AVERAGE(E23:E36)=0,100,100-100/(1+AVERAGE(D23:D36)/AVERAGE(E23:E36))),"")</f>
        <v>75.7861635220127</v>
      </c>
    </row>
    <row r="37" customFormat="false" ht="15" hidden="false" customHeight="false" outlineLevel="0" collapsed="false">
      <c r="A37" s="18" t="n">
        <v>22</v>
      </c>
      <c r="B37" s="19" t="n">
        <v>1089.1</v>
      </c>
      <c r="C37" s="20" t="n">
        <f aca="false">IF(AND(ISNUMBER(B37),ISNUMBER(B36)),B37-B36,"")</f>
        <v>-9.60000000000014</v>
      </c>
      <c r="D37" s="20" t="n">
        <f aca="false">IF(ISNUMBER(C37),MAX(C37,0),"")</f>
        <v>0</v>
      </c>
      <c r="E37" s="20" t="n">
        <f aca="false">IF(ISNUMBER(C37),MAX(-C37,0),"")</f>
        <v>9.60000000000014</v>
      </c>
      <c r="F37" s="20" t="n">
        <f aca="false">IF(COUNT(B28:B37)=10,AVERAGE(B28:B37),"")</f>
        <v>1076.12</v>
      </c>
      <c r="G37" s="20"/>
      <c r="H37" s="21" t="n">
        <f aca="false">IF(COUNT(D24:D37)=14,IF(AVERAGE(E24:E37)=0,100,100-100/(1+AVERAGE(D24:D37)/AVERAGE(E24:E37))),"")</f>
        <v>69.5094339622642</v>
      </c>
    </row>
    <row r="38" customFormat="false" ht="15" hidden="false" customHeight="false" outlineLevel="0" collapsed="false">
      <c r="A38" s="18" t="n">
        <v>23</v>
      </c>
      <c r="B38" s="19" t="n">
        <v>1093.9</v>
      </c>
      <c r="C38" s="20" t="n">
        <f aca="false">IF(AND(ISNUMBER(B38),ISNUMBER(B37)),B38-B37,"")</f>
        <v>4.80000000000018</v>
      </c>
      <c r="D38" s="20" t="n">
        <f aca="false">IF(ISNUMBER(C38),MAX(C38,0),"")</f>
        <v>4.80000000000018</v>
      </c>
      <c r="E38" s="20" t="n">
        <f aca="false">IF(ISNUMBER(C38),MAX(-C38,0),"")</f>
        <v>0</v>
      </c>
      <c r="F38" s="20" t="n">
        <f aca="false">IF(COUNT(B29:B38)=10,AVERAGE(B29:B38),"")</f>
        <v>1081.42</v>
      </c>
      <c r="G38" s="20"/>
      <c r="H38" s="21" t="n">
        <f aca="false">IF(COUNT(D25:D38)=14,IF(AVERAGE(E25:E38)=0,100,100-100/(1+AVERAGE(D25:D38)/AVERAGE(E25:E38))),"")</f>
        <v>68.8271604938273</v>
      </c>
    </row>
    <row r="39" customFormat="false" ht="15" hidden="false" customHeight="false" outlineLevel="0" collapsed="false">
      <c r="A39" s="18" t="n">
        <v>24</v>
      </c>
      <c r="B39" s="19" t="n">
        <v>1085.5</v>
      </c>
      <c r="C39" s="20" t="n">
        <f aca="false">IF(AND(ISNUMBER(B39),ISNUMBER(B38)),B39-B38,"")</f>
        <v>-8.40000000000009</v>
      </c>
      <c r="D39" s="20" t="n">
        <f aca="false">IF(ISNUMBER(C39),MAX(C39,0),"")</f>
        <v>0</v>
      </c>
      <c r="E39" s="20" t="n">
        <f aca="false">IF(ISNUMBER(C39),MAX(-C39,0),"")</f>
        <v>8.40000000000009</v>
      </c>
      <c r="F39" s="20" t="n">
        <f aca="false">IF(COUNT(B30:B39)=10,AVERAGE(B30:B39),"")</f>
        <v>1084.61</v>
      </c>
      <c r="G39" s="20"/>
      <c r="H39" s="21" t="n">
        <f aca="false">IF(COUNT(D26:D39)=14,IF(AVERAGE(E26:E39)=0,100,100-100/(1+AVERAGE(D26:D39)/AVERAGE(E26:E39))),"")</f>
        <v>61.2082670906201</v>
      </c>
    </row>
    <row r="40" customFormat="false" ht="15" hidden="false" customHeight="false" outlineLevel="0" collapsed="false">
      <c r="A40" s="18" t="n">
        <v>25</v>
      </c>
      <c r="B40" s="19" t="n">
        <v>1080.9</v>
      </c>
      <c r="C40" s="20" t="n">
        <f aca="false">IF(AND(ISNUMBER(B40),ISNUMBER(B39)),B40-B39,"")</f>
        <v>-4.59999999999991</v>
      </c>
      <c r="D40" s="20" t="n">
        <f aca="false">IF(ISNUMBER(C40),MAX(C40,0),"")</f>
        <v>0</v>
      </c>
      <c r="E40" s="20" t="n">
        <f aca="false">IF(ISNUMBER(C40),MAX(-C40,0),"")</f>
        <v>4.59999999999991</v>
      </c>
      <c r="F40" s="20" t="n">
        <f aca="false">IF(COUNT(B31:B40)=10,AVERAGE(B31:B40),"")</f>
        <v>1086.4</v>
      </c>
      <c r="G40" s="20"/>
      <c r="H40" s="21" t="n">
        <f aca="false">IF(COUNT(D27:D40)=14,IF(AVERAGE(E27:E40)=0,100,100-100/(1+AVERAGE(D27:D40)/AVERAGE(E27:E40))),"")</f>
        <v>62.6016260162602</v>
      </c>
    </row>
    <row r="41" customFormat="false" ht="15" hidden="false" customHeight="false" outlineLevel="0" collapsed="false">
      <c r="A41" s="18" t="n">
        <v>26</v>
      </c>
      <c r="B41" s="19" t="n">
        <v>1077.6</v>
      </c>
      <c r="C41" s="20" t="n">
        <f aca="false">IF(AND(ISNUMBER(B41),ISNUMBER(B40)),B41-B40,"")</f>
        <v>-3.30000000000018</v>
      </c>
      <c r="D41" s="20" t="n">
        <f aca="false">IF(ISNUMBER(C41),MAX(C41,0),"")</f>
        <v>0</v>
      </c>
      <c r="E41" s="20" t="n">
        <f aca="false">IF(ISNUMBER(C41),MAX(-C41,0),"")</f>
        <v>3.30000000000018</v>
      </c>
      <c r="F41" s="20" t="n">
        <f aca="false">IF(COUNT(B32:B41)=10,AVERAGE(B32:B41),"")</f>
        <v>1088.74</v>
      </c>
      <c r="G41" s="20"/>
      <c r="H41" s="21" t="n">
        <f aca="false">IF(COUNT(D28:D41)=14,IF(AVERAGE(E28:E41)=0,100,100-100/(1+AVERAGE(D28:D41)/AVERAGE(E28:E41))),"")</f>
        <v>61.6987179487179</v>
      </c>
    </row>
    <row r="42" customFormat="false" ht="15" hidden="false" customHeight="false" outlineLevel="0" collapsed="false">
      <c r="A42" s="18" t="n">
        <v>27</v>
      </c>
      <c r="B42" s="19" t="n">
        <v>1068.5</v>
      </c>
      <c r="C42" s="20" t="n">
        <f aca="false">IF(AND(ISNUMBER(B42),ISNUMBER(B41)),B42-B41,"")</f>
        <v>-9.09999999999991</v>
      </c>
      <c r="D42" s="20" t="n">
        <f aca="false">IF(ISNUMBER(C42),MAX(C42,0),"")</f>
        <v>0</v>
      </c>
      <c r="E42" s="20" t="n">
        <f aca="false">IF(ISNUMBER(C42),MAX(-C42,0),"")</f>
        <v>9.09999999999991</v>
      </c>
      <c r="F42" s="20" t="n">
        <f aca="false">IF(COUNT(B33:B42)=10,AVERAGE(B33:B42),"")</f>
        <v>1088.42</v>
      </c>
      <c r="G42" s="20"/>
      <c r="H42" s="21" t="n">
        <f aca="false">IF(COUNT(D29:D42)=14,IF(AVERAGE(E29:E42)=0,100,100-100/(1+AVERAGE(D29:D42)/AVERAGE(E29:E42))),"")</f>
        <v>60.9177215189873</v>
      </c>
    </row>
    <row r="43" customFormat="false" ht="15" hidden="false" customHeight="false" outlineLevel="0" collapsed="false">
      <c r="A43" s="18" t="n">
        <v>28</v>
      </c>
      <c r="B43" s="19" t="n">
        <v>1071.5</v>
      </c>
      <c r="C43" s="20" t="n">
        <f aca="false">IF(AND(ISNUMBER(B43),ISNUMBER(B42)),B43-B42,"")</f>
        <v>3</v>
      </c>
      <c r="D43" s="20" t="n">
        <f aca="false">IF(ISNUMBER(C43),MAX(C43,0),"")</f>
        <v>3</v>
      </c>
      <c r="E43" s="20" t="n">
        <f aca="false">IF(ISNUMBER(C43),MAX(-C43,0),"")</f>
        <v>0</v>
      </c>
      <c r="F43" s="20" t="n">
        <f aca="false">IF(COUNT(B34:B43)=10,AVERAGE(B34:B43),"")</f>
        <v>1086.7</v>
      </c>
      <c r="G43" s="20"/>
      <c r="H43" s="21" t="n">
        <f aca="false">IF(COUNT(D30:D43)=14,IF(AVERAGE(E30:E43)=0,100,100-100/(1+AVERAGE(D30:D43)/AVERAGE(E30:E43))),"")</f>
        <v>57.6692373607541</v>
      </c>
    </row>
    <row r="44" customFormat="false" ht="15" hidden="false" customHeight="false" outlineLevel="0" collapsed="false">
      <c r="A44" s="18" t="n">
        <v>29</v>
      </c>
      <c r="B44" s="19" t="n">
        <v>1073.8</v>
      </c>
      <c r="C44" s="20" t="n">
        <f aca="false">IF(AND(ISNUMBER(B44),ISNUMBER(B43)),B44-B43,"")</f>
        <v>2.29999999999995</v>
      </c>
      <c r="D44" s="20" t="n">
        <f aca="false">IF(ISNUMBER(C44),MAX(C44,0),"")</f>
        <v>2.29999999999995</v>
      </c>
      <c r="E44" s="20" t="n">
        <f aca="false">IF(ISNUMBER(C44),MAX(-C44,0),"")</f>
        <v>0</v>
      </c>
      <c r="F44" s="20" t="n">
        <f aca="false">IF(COUNT(B35:B44)=10,AVERAGE(B35:B44),"")</f>
        <v>1084.38</v>
      </c>
      <c r="G44" s="20"/>
      <c r="H44" s="21" t="n">
        <f aca="false">IF(COUNT(D31:D44)=14,IF(AVERAGE(E31:E44)=0,100,100-100/(1+AVERAGE(D31:D44)/AVERAGE(E31:E44))),"")</f>
        <v>54.92700729927</v>
      </c>
    </row>
    <row r="45" customFormat="false" ht="15" hidden="false" customHeight="false" outlineLevel="0" collapsed="false">
      <c r="A45" s="18" t="n">
        <v>30</v>
      </c>
      <c r="B45" s="19" t="n">
        <v>1087.4</v>
      </c>
      <c r="C45" s="20" t="n">
        <f aca="false">IF(AND(ISNUMBER(B45),ISNUMBER(B44)),B45-B44,"")</f>
        <v>13.6000000000001</v>
      </c>
      <c r="D45" s="20" t="n">
        <f aca="false">IF(ISNUMBER(C45),MAX(C45,0),"")</f>
        <v>13.6000000000001</v>
      </c>
      <c r="E45" s="20" t="n">
        <f aca="false">IF(ISNUMBER(C45),MAX(-C45,0),"")</f>
        <v>0</v>
      </c>
      <c r="F45" s="20" t="n">
        <f aca="false">IF(COUNT(B36:B45)=10,AVERAGE(B36:B45),"")</f>
        <v>1082.69</v>
      </c>
      <c r="G45" s="20" t="n">
        <f aca="false">IF(COUNT(B16:B45)=30,AVERAGE(B16:B45),"")</f>
        <v>1060.11333333333</v>
      </c>
      <c r="H45" s="21" t="n">
        <f aca="false">IF(COUNT(D32:D45)=14,IF(AVERAGE(E32:E45)=0,100,100-100/(1+AVERAGE(D32:D45)/AVERAGE(E32:E45))),"")</f>
        <v>64.5104895104895</v>
      </c>
    </row>
    <row r="46" customFormat="false" ht="15" hidden="false" customHeight="false" outlineLevel="0" collapsed="false">
      <c r="A46" s="18" t="n">
        <v>31</v>
      </c>
      <c r="B46" s="19" t="n">
        <v>1091.9</v>
      </c>
      <c r="C46" s="20" t="n">
        <f aca="false">IF(AND(ISNUMBER(B46),ISNUMBER(B45)),B46-B45,"")</f>
        <v>4.5</v>
      </c>
      <c r="D46" s="20" t="n">
        <f aca="false">IF(ISNUMBER(C46),MAX(C46,0),"")</f>
        <v>4.5</v>
      </c>
      <c r="E46" s="20" t="n">
        <f aca="false">IF(ISNUMBER(C46),MAX(-C46,0),"")</f>
        <v>0</v>
      </c>
      <c r="F46" s="20" t="n">
        <f aca="false">IF(COUNT(B37:B46)=10,AVERAGE(B37:B46),"")</f>
        <v>1082.01</v>
      </c>
      <c r="G46" s="20" t="n">
        <f aca="false">IF(COUNT(B17:B46)=30,AVERAGE(B17:B46),"")</f>
        <v>1063.08666666667</v>
      </c>
      <c r="H46" s="21" t="n">
        <f aca="false">IF(COUNT(D33:D46)=14,IF(AVERAGE(E33:E46)=0,100,100-100/(1+AVERAGE(D33:D46)/AVERAGE(E33:E46))),"")</f>
        <v>59.9605522682446</v>
      </c>
    </row>
    <row r="47" customFormat="false" ht="15" hidden="false" customHeight="false" outlineLevel="0" collapsed="false">
      <c r="A47" s="18" t="n">
        <v>32</v>
      </c>
      <c r="B47" s="19" t="n">
        <v>1099.9</v>
      </c>
      <c r="C47" s="20" t="n">
        <f aca="false">IF(AND(ISNUMBER(B47),ISNUMBER(B46)),B47-B46,"")</f>
        <v>8</v>
      </c>
      <c r="D47" s="20" t="n">
        <f aca="false">IF(ISNUMBER(C47),MAX(C47,0),"")</f>
        <v>8</v>
      </c>
      <c r="E47" s="20" t="n">
        <f aca="false">IF(ISNUMBER(C47),MAX(-C47,0),"")</f>
        <v>0</v>
      </c>
      <c r="F47" s="20" t="n">
        <f aca="false">IF(COUNT(B38:B47)=10,AVERAGE(B38:B47),"")</f>
        <v>1083.09</v>
      </c>
      <c r="G47" s="20" t="n">
        <f aca="false">IF(COUNT(B18:B47)=30,AVERAGE(B18:B47),"")</f>
        <v>1066.14</v>
      </c>
      <c r="H47" s="21" t="n">
        <f aca="false">IF(COUNT(D34:D47)=14,IF(AVERAGE(E34:E47)=0,100,100-100/(1+AVERAGE(D34:D47)/AVERAGE(E34:E47))),"")</f>
        <v>56.0606060606061</v>
      </c>
    </row>
    <row r="48" customFormat="false" ht="15" hidden="false" customHeight="false" outlineLevel="0" collapsed="false">
      <c r="A48" s="18" t="n">
        <v>33</v>
      </c>
      <c r="B48" s="19" t="n">
        <v>1103.9</v>
      </c>
      <c r="C48" s="20" t="n">
        <f aca="false">IF(AND(ISNUMBER(B48),ISNUMBER(B47)),B48-B47,"")</f>
        <v>4</v>
      </c>
      <c r="D48" s="20" t="n">
        <f aca="false">IF(ISNUMBER(C48),MAX(C48,0),"")</f>
        <v>4</v>
      </c>
      <c r="E48" s="20" t="n">
        <f aca="false">IF(ISNUMBER(C48),MAX(-C48,0),"")</f>
        <v>0</v>
      </c>
      <c r="F48" s="20" t="n">
        <f aca="false">IF(COUNT(B39:B48)=10,AVERAGE(B39:B48),"")</f>
        <v>1084.09</v>
      </c>
      <c r="G48" s="20" t="n">
        <f aca="false">IF(COUNT(B19:B48)=30,AVERAGE(B19:B48),"")</f>
        <v>1068.79666666667</v>
      </c>
      <c r="H48" s="21" t="n">
        <f aca="false">IF(COUNT(D35:D48)=14,IF(AVERAGE(E35:E48)=0,100,100-100/(1+AVERAGE(D35:D48)/AVERAGE(E35:E48))),"")</f>
        <v>53.9160045402952</v>
      </c>
    </row>
    <row r="49" customFormat="false" ht="15" hidden="false" customHeight="false" outlineLevel="0" collapsed="false">
      <c r="A49" s="18" t="n">
        <v>34</v>
      </c>
      <c r="B49" s="19" t="n">
        <v>1112.4</v>
      </c>
      <c r="C49" s="20" t="n">
        <f aca="false">IF(AND(ISNUMBER(B49),ISNUMBER(B48)),B49-B48,"")</f>
        <v>8.5</v>
      </c>
      <c r="D49" s="20" t="n">
        <f aca="false">IF(ISNUMBER(C49),MAX(C49,0),"")</f>
        <v>8.5</v>
      </c>
      <c r="E49" s="20" t="n">
        <f aca="false">IF(ISNUMBER(C49),MAX(-C49,0),"")</f>
        <v>0</v>
      </c>
      <c r="F49" s="20" t="n">
        <f aca="false">IF(COUNT(B40:B49)=10,AVERAGE(B40:B49),"")</f>
        <v>1086.78</v>
      </c>
      <c r="G49" s="20" t="n">
        <f aca="false">IF(COUNT(B20:B49)=30,AVERAGE(B20:B49),"")</f>
        <v>1071.63333333333</v>
      </c>
      <c r="H49" s="21" t="n">
        <f aca="false">IF(COUNT(D36:D49)=14,IF(AVERAGE(E36:E49)=0,100,100-100/(1+AVERAGE(D36:D49)/AVERAGE(E36:E49))),"")</f>
        <v>54.5352743561031</v>
      </c>
    </row>
    <row r="50" customFormat="false" ht="15" hidden="false" customHeight="false" outlineLevel="0" collapsed="false">
      <c r="A50" s="18" t="n">
        <v>35</v>
      </c>
      <c r="B50" s="19" t="n">
        <v>1115.2</v>
      </c>
      <c r="C50" s="20" t="n">
        <f aca="false">IF(AND(ISNUMBER(B50),ISNUMBER(B49)),B50-B49,"")</f>
        <v>2.79999999999995</v>
      </c>
      <c r="D50" s="20" t="n">
        <f aca="false">IF(ISNUMBER(C50),MAX(C50,0),"")</f>
        <v>2.79999999999995</v>
      </c>
      <c r="E50" s="20" t="n">
        <f aca="false">IF(ISNUMBER(C50),MAX(-C50,0),"")</f>
        <v>0</v>
      </c>
      <c r="F50" s="20" t="n">
        <f aca="false">IF(COUNT(B41:B50)=10,AVERAGE(B41:B50),"")</f>
        <v>1090.21</v>
      </c>
      <c r="G50" s="20" t="n">
        <f aca="false">IF(COUNT(B21:B50)=30,AVERAGE(B21:B50),"")</f>
        <v>1074.42333333333</v>
      </c>
      <c r="H50" s="21" t="n">
        <f aca="false">IF(COUNT(D37:D50)=14,IF(AVERAGE(E37:E50)=0,100,100-100/(1+AVERAGE(D37:D50)/AVERAGE(E37:E50))),"")</f>
        <v>59.5375722543352</v>
      </c>
    </row>
    <row r="51" customFormat="false" ht="15" hidden="false" customHeight="false" outlineLevel="0" collapsed="false">
      <c r="A51" s="18" t="n">
        <v>36</v>
      </c>
      <c r="B51" s="19" t="n">
        <v>1113</v>
      </c>
      <c r="C51" s="20" t="n">
        <f aca="false">IF(AND(ISNUMBER(B51),ISNUMBER(B50)),B51-B50,"")</f>
        <v>-2.20000000000005</v>
      </c>
      <c r="D51" s="20" t="n">
        <f aca="false">IF(ISNUMBER(C51),MAX(C51,0),"")</f>
        <v>0</v>
      </c>
      <c r="E51" s="20" t="n">
        <f aca="false">IF(ISNUMBER(C51),MAX(-C51,0),"")</f>
        <v>2.20000000000005</v>
      </c>
      <c r="F51" s="20" t="n">
        <f aca="false">IF(COUNT(B42:B51)=10,AVERAGE(B42:B51),"")</f>
        <v>1093.75</v>
      </c>
      <c r="G51" s="20" t="n">
        <f aca="false">IF(COUNT(B22:B51)=30,AVERAGE(B22:B51),"")</f>
        <v>1076.92666666667</v>
      </c>
      <c r="H51" s="21" t="n">
        <f aca="false">IF(COUNT(D38:D51)=14,IF(AVERAGE(E38:E51)=0,100,100-100/(1+AVERAGE(D38:D51)/AVERAGE(E38:E51))),"")</f>
        <v>65.1074589127686</v>
      </c>
    </row>
    <row r="52" customFormat="false" ht="15" hidden="false" customHeight="false" outlineLevel="0" collapsed="false">
      <c r="A52" s="18" t="n">
        <v>37</v>
      </c>
      <c r="B52" s="19" t="n">
        <v>1130.9</v>
      </c>
      <c r="C52" s="20" t="n">
        <f aca="false">IF(AND(ISNUMBER(B52),ISNUMBER(B51)),B52-B51,"")</f>
        <v>17.9000000000001</v>
      </c>
      <c r="D52" s="20" t="n">
        <f aca="false">IF(ISNUMBER(C52),MAX(C52,0),"")</f>
        <v>17.9000000000001</v>
      </c>
      <c r="E52" s="20" t="n">
        <f aca="false">IF(ISNUMBER(C52),MAX(-C52,0),"")</f>
        <v>0</v>
      </c>
      <c r="F52" s="20" t="n">
        <f aca="false">IF(COUNT(B43:B52)=10,AVERAGE(B43:B52),"")</f>
        <v>1099.99</v>
      </c>
      <c r="G52" s="20" t="n">
        <f aca="false">IF(COUNT(B23:B52)=30,AVERAGE(B23:B52),"")</f>
        <v>1080.18666666667</v>
      </c>
      <c r="H52" s="21" t="n">
        <f aca="false">IF(COUNT(D39:D52)=14,IF(AVERAGE(E39:E52)=0,100,100-100/(1+AVERAGE(D39:D52)/AVERAGE(E39:E52))),"")</f>
        <v>70.0650759219088</v>
      </c>
    </row>
    <row r="53" customFormat="false" ht="15" hidden="false" customHeight="false" outlineLevel="0" collapsed="false">
      <c r="A53" s="18" t="n">
        <v>38</v>
      </c>
      <c r="B53" s="19" t="n">
        <v>1148.8</v>
      </c>
      <c r="C53" s="20" t="n">
        <f aca="false">IF(AND(ISNUMBER(B53),ISNUMBER(B52)),B53-B52,"")</f>
        <v>17.8999999999999</v>
      </c>
      <c r="D53" s="20" t="n">
        <f aca="false">IF(ISNUMBER(C53),MAX(C53,0),"")</f>
        <v>17.8999999999999</v>
      </c>
      <c r="E53" s="20" t="n">
        <f aca="false">IF(ISNUMBER(C53),MAX(-C53,0),"")</f>
        <v>0</v>
      </c>
      <c r="F53" s="20" t="n">
        <f aca="false">IF(COUNT(B44:B53)=10,AVERAGE(B44:B53),"")</f>
        <v>1107.72</v>
      </c>
      <c r="G53" s="20" t="n">
        <f aca="false">IF(COUNT(B24:B53)=30,AVERAGE(B24:B53),"")</f>
        <v>1083.9</v>
      </c>
      <c r="H53" s="21" t="n">
        <f aca="false">IF(COUNT(D40:D53)=14,IF(AVERAGE(E40:E53)=0,100,100-100/(1+AVERAGE(D40:D53)/AVERAGE(E40:E53))),"")</f>
        <v>81.1209439528023</v>
      </c>
    </row>
    <row r="54" customFormat="false" ht="15" hidden="false" customHeight="false" outlineLevel="0" collapsed="false">
      <c r="A54" s="18" t="n">
        <v>39</v>
      </c>
      <c r="B54" s="19" t="n">
        <v>1162.3</v>
      </c>
      <c r="C54" s="20" t="n">
        <f aca="false">IF(AND(ISNUMBER(B54),ISNUMBER(B53)),B54-B53,"")</f>
        <v>13.5</v>
      </c>
      <c r="D54" s="20" t="n">
        <f aca="false">IF(ISNUMBER(C54),MAX(C54,0),"")</f>
        <v>13.5</v>
      </c>
      <c r="E54" s="20" t="n">
        <f aca="false">IF(ISNUMBER(C54),MAX(-C54,0),"")</f>
        <v>0</v>
      </c>
      <c r="F54" s="20" t="n">
        <f aca="false">IF(COUNT(B45:B54)=10,AVERAGE(B45:B54),"")</f>
        <v>1116.57</v>
      </c>
      <c r="G54" s="20" t="n">
        <f aca="false">IF(COUNT(B25:B54)=30,AVERAGE(B25:B54),"")</f>
        <v>1087.80666666667</v>
      </c>
      <c r="H54" s="21" t="n">
        <f aca="false">IF(COUNT(D41:D54)=14,IF(AVERAGE(E41:E54)=0,100,100-100/(1+AVERAGE(D41:D54)/AVERAGE(E41:E54))),"")</f>
        <v>86.7992766726943</v>
      </c>
    </row>
    <row r="55" customFormat="false" ht="15" hidden="false" customHeight="false" outlineLevel="0" collapsed="false">
      <c r="A55" s="18" t="n">
        <v>40</v>
      </c>
      <c r="B55" s="19" t="n">
        <v>1172.2</v>
      </c>
      <c r="C55" s="20" t="n">
        <f aca="false">IF(AND(ISNUMBER(B55),ISNUMBER(B54)),B55-B54,"")</f>
        <v>9.90000000000009</v>
      </c>
      <c r="D55" s="20" t="n">
        <f aca="false">IF(ISNUMBER(C55),MAX(C55,0),"")</f>
        <v>9.90000000000009</v>
      </c>
      <c r="E55" s="20" t="n">
        <f aca="false">IF(ISNUMBER(C55),MAX(-C55,0),"")</f>
        <v>0</v>
      </c>
      <c r="F55" s="20" t="n">
        <f aca="false">IF(COUNT(B46:B55)=10,AVERAGE(B46:B55),"")</f>
        <v>1125.05</v>
      </c>
      <c r="G55" s="20" t="n">
        <f aca="false">IF(COUNT(B26:B55)=30,AVERAGE(B26:B55),"")</f>
        <v>1091.63666666667</v>
      </c>
      <c r="H55" s="21" t="n">
        <f aca="false">IF(COUNT(D42:D55)=14,IF(AVERAGE(E42:E55)=0,100,100-100/(1+AVERAGE(D42:D55)/AVERAGE(E42:E55))),"")</f>
        <v>90.3583617747441</v>
      </c>
    </row>
    <row r="56" customFormat="false" ht="15" hidden="false" customHeight="false" outlineLevel="0" collapsed="false">
      <c r="A56" s="18" t="n">
        <v>41</v>
      </c>
      <c r="B56" s="19" t="n">
        <v>1171</v>
      </c>
      <c r="C56" s="20" t="n">
        <f aca="false">IF(AND(ISNUMBER(B56),ISNUMBER(B55)),B56-B55,"")</f>
        <v>-1.20000000000005</v>
      </c>
      <c r="D56" s="20" t="n">
        <f aca="false">IF(ISNUMBER(C56),MAX(C56,0),"")</f>
        <v>0</v>
      </c>
      <c r="E56" s="20" t="n">
        <f aca="false">IF(ISNUMBER(C56),MAX(-C56,0),"")</f>
        <v>1.20000000000005</v>
      </c>
      <c r="F56" s="20" t="n">
        <f aca="false">IF(COUNT(B47:B56)=10,AVERAGE(B47:B56),"")</f>
        <v>1132.96</v>
      </c>
      <c r="G56" s="20" t="n">
        <f aca="false">IF(COUNT(B27:B56)=30,AVERAGE(B27:B56),"")</f>
        <v>1095.67333333333</v>
      </c>
      <c r="H56" s="21" t="n">
        <f aca="false">IF(COUNT(D43:D56)=14,IF(AVERAGE(E43:E56)=0,100,100-100/(1+AVERAGE(D43:D56)/AVERAGE(E43:E56))),"")</f>
        <v>96.8892955169258</v>
      </c>
    </row>
    <row r="57" customFormat="false" ht="15" hidden="false" customHeight="false" outlineLevel="0" collapsed="false">
      <c r="A57" s="18" t="n">
        <v>42</v>
      </c>
      <c r="B57" s="19" t="n">
        <v>1167.4</v>
      </c>
      <c r="C57" s="20" t="n">
        <f aca="false">IF(AND(ISNUMBER(B57),ISNUMBER(B56)),B57-B56,"")</f>
        <v>-3.59999999999991</v>
      </c>
      <c r="D57" s="20" t="n">
        <f aca="false">IF(ISNUMBER(C57),MAX(C57,0),"")</f>
        <v>0</v>
      </c>
      <c r="E57" s="20" t="n">
        <f aca="false">IF(ISNUMBER(C57),MAX(-C57,0),"")</f>
        <v>3.59999999999991</v>
      </c>
      <c r="F57" s="20" t="n">
        <f aca="false">IF(COUNT(B48:B57)=10,AVERAGE(B48:B57),"")</f>
        <v>1139.71</v>
      </c>
      <c r="G57" s="20" t="n">
        <f aca="false">IF(COUNT(B28:B57)=30,AVERAGE(B28:B57),"")</f>
        <v>1099.64</v>
      </c>
      <c r="H57" s="21" t="n">
        <f aca="false">IF(COUNT(D44:D57)=14,IF(AVERAGE(E44:E57)=0,100,100-100/(1+AVERAGE(D44:D57)/AVERAGE(E44:E57))),"")</f>
        <v>93.6305732484076</v>
      </c>
    </row>
    <row r="58" customFormat="false" ht="15" hidden="false" customHeight="false" outlineLevel="0" collapsed="false">
      <c r="A58" s="18" t="n">
        <v>43</v>
      </c>
      <c r="B58" s="19" t="n">
        <v>1165.5</v>
      </c>
      <c r="C58" s="20" t="n">
        <f aca="false">IF(AND(ISNUMBER(B58),ISNUMBER(B57)),B58-B57,"")</f>
        <v>-1.90000000000009</v>
      </c>
      <c r="D58" s="20" t="n">
        <f aca="false">IF(ISNUMBER(C58),MAX(C58,0),"")</f>
        <v>0</v>
      </c>
      <c r="E58" s="20" t="n">
        <f aca="false">IF(ISNUMBER(C58),MAX(-C58,0),"")</f>
        <v>1.90000000000009</v>
      </c>
      <c r="F58" s="20" t="n">
        <f aca="false">IF(COUNT(B49:B58)=10,AVERAGE(B49:B58),"")</f>
        <v>1145.87</v>
      </c>
      <c r="G58" s="20" t="n">
        <f aca="false">IF(COUNT(B29:B58)=30,AVERAGE(B29:B58),"")</f>
        <v>1103.79333333333</v>
      </c>
      <c r="H58" s="21" t="n">
        <f aca="false">IF(COUNT(D45:D58)=14,IF(AVERAGE(E45:E58)=0,100,100-100/(1+AVERAGE(D45:D58)/AVERAGE(E45:E58))),"")</f>
        <v>91.8721461187214</v>
      </c>
    </row>
    <row r="59" customFormat="false" ht="15" hidden="false" customHeight="false" outlineLevel="0" collapsed="false">
      <c r="A59" s="18" t="n">
        <v>44</v>
      </c>
      <c r="B59" s="19" t="n">
        <v>1157.5</v>
      </c>
      <c r="C59" s="20" t="n">
        <f aca="false">IF(AND(ISNUMBER(B59),ISNUMBER(B58)),B59-B58,"")</f>
        <v>-8</v>
      </c>
      <c r="D59" s="20" t="n">
        <f aca="false">IF(ISNUMBER(C59),MAX(C59,0),"")</f>
        <v>0</v>
      </c>
      <c r="E59" s="20" t="n">
        <f aca="false">IF(ISNUMBER(C59),MAX(-C59,0),"")</f>
        <v>8</v>
      </c>
      <c r="F59" s="20" t="n">
        <f aca="false">IF(COUNT(B50:B59)=10,AVERAGE(B50:B59),"")</f>
        <v>1150.38</v>
      </c>
      <c r="G59" s="20" t="n">
        <f aca="false">IF(COUNT(B30:B59)=30,AVERAGE(B30:B59),"")</f>
        <v>1107.25666666667</v>
      </c>
      <c r="H59" s="21" t="n">
        <f aca="false">IF(COUNT(D46:D59)=14,IF(AVERAGE(E46:E59)=0,100,100-100/(1+AVERAGE(D46:D59)/AVERAGE(E46:E59))),"")</f>
        <v>83.7343599615014</v>
      </c>
    </row>
    <row r="60" customFormat="false" ht="15" hidden="false" customHeight="false" outlineLevel="0" collapsed="false">
      <c r="A60" s="18" t="n">
        <v>45</v>
      </c>
      <c r="B60" s="19" t="n">
        <v>1168.9</v>
      </c>
      <c r="C60" s="20" t="n">
        <f aca="false">IF(AND(ISNUMBER(B60),ISNUMBER(B59)),B60-B59,"")</f>
        <v>11.4000000000001</v>
      </c>
      <c r="D60" s="20" t="n">
        <f aca="false">IF(ISNUMBER(C60),MAX(C60,0),"")</f>
        <v>11.4000000000001</v>
      </c>
      <c r="E60" s="20" t="n">
        <f aca="false">IF(ISNUMBER(C60),MAX(-C60,0),"")</f>
        <v>0</v>
      </c>
      <c r="F60" s="20" t="n">
        <f aca="false">IF(COUNT(B51:B60)=10,AVERAGE(B51:B60),"")</f>
        <v>1155.75</v>
      </c>
      <c r="G60" s="20" t="n">
        <f aca="false">IF(COUNT(B31:B60)=30,AVERAGE(B31:B60),"")</f>
        <v>1110.78666666667</v>
      </c>
      <c r="H60" s="21" t="n">
        <f aca="false">IF(COUNT(D47:D60)=14,IF(AVERAGE(E47:E60)=0,100,100-100/(1+AVERAGE(D47:D60)/AVERAGE(E47:E60))),"")</f>
        <v>84.7472924187725</v>
      </c>
    </row>
    <row r="61" customFormat="false" ht="15" hidden="false" customHeight="false" outlineLevel="0" collapsed="false">
      <c r="A61" s="18" t="n">
        <v>46</v>
      </c>
      <c r="B61" s="19" t="n">
        <v>1163.1</v>
      </c>
      <c r="C61" s="20" t="n">
        <f aca="false">IF(AND(ISNUMBER(B61),ISNUMBER(B60)),B61-B60,"")</f>
        <v>-5.80000000000018</v>
      </c>
      <c r="D61" s="20" t="n">
        <f aca="false">IF(ISNUMBER(C61),MAX(C61,0),"")</f>
        <v>0</v>
      </c>
      <c r="E61" s="20" t="n">
        <f aca="false">IF(ISNUMBER(C61),MAX(-C61,0),"")</f>
        <v>5.80000000000018</v>
      </c>
      <c r="F61" s="20" t="n">
        <f aca="false">IF(COUNT(B52:B61)=10,AVERAGE(B52:B61),"")</f>
        <v>1160.76</v>
      </c>
      <c r="G61" s="20" t="n">
        <f aca="false">IF(COUNT(B32:B61)=30,AVERAGE(B32:B61),"")</f>
        <v>1114.41666666667</v>
      </c>
      <c r="H61" s="21" t="n">
        <f aca="false">IF(COUNT(D48:D61)=14,IF(AVERAGE(E48:E61)=0,100,100-100/(1+AVERAGE(D48:D61)/AVERAGE(E48:E61))),"")</f>
        <v>79.0976058931858</v>
      </c>
    </row>
    <row r="62" customFormat="false" ht="15" hidden="false" customHeight="false" outlineLevel="0" collapsed="false">
      <c r="A62" s="18" t="n">
        <v>47</v>
      </c>
      <c r="B62" s="19" t="n">
        <v>1169.9</v>
      </c>
      <c r="C62" s="20" t="n">
        <f aca="false">IF(AND(ISNUMBER(B62),ISNUMBER(B61)),B62-B61,"")</f>
        <v>6.80000000000018</v>
      </c>
      <c r="D62" s="20" t="n">
        <f aca="false">IF(ISNUMBER(C62),MAX(C62,0),"")</f>
        <v>6.80000000000018</v>
      </c>
      <c r="E62" s="20" t="n">
        <f aca="false">IF(ISNUMBER(C62),MAX(-C62,0),"")</f>
        <v>0</v>
      </c>
      <c r="F62" s="20" t="n">
        <f aca="false">IF(COUNT(B53:B62)=10,AVERAGE(B53:B62),"")</f>
        <v>1164.66</v>
      </c>
      <c r="G62" s="20" t="n">
        <f aca="false">IF(COUNT(B33:B62)=30,AVERAGE(B33:B62),"")</f>
        <v>1117.69</v>
      </c>
      <c r="H62" s="21" t="n">
        <f aca="false">IF(COUNT(D49:D62)=14,IF(AVERAGE(E49:E62)=0,100,100-100/(1+AVERAGE(D49:D62)/AVERAGE(E49:E62))),"")</f>
        <v>79.6229802513464</v>
      </c>
    </row>
    <row r="63" customFormat="false" ht="15" hidden="false" customHeight="false" outlineLevel="0" collapsed="false">
      <c r="A63" s="18" t="n">
        <v>48</v>
      </c>
      <c r="B63" s="19" t="n">
        <v>1163.7</v>
      </c>
      <c r="C63" s="20" t="n">
        <f aca="false">IF(AND(ISNUMBER(B63),ISNUMBER(B62)),B63-B62,"")</f>
        <v>-6.20000000000005</v>
      </c>
      <c r="D63" s="20" t="n">
        <f aca="false">IF(ISNUMBER(C63),MAX(C63,0),"")</f>
        <v>0</v>
      </c>
      <c r="E63" s="20" t="n">
        <f aca="false">IF(ISNUMBER(C63),MAX(-C63,0),"")</f>
        <v>6.20000000000005</v>
      </c>
      <c r="F63" s="20" t="n">
        <f aca="false">IF(COUNT(B54:B63)=10,AVERAGE(B54:B63),"")</f>
        <v>1166.15</v>
      </c>
      <c r="G63" s="20" t="n">
        <f aca="false">IF(COUNT(B34:B63)=30,AVERAGE(B34:B63),"")</f>
        <v>1120.19</v>
      </c>
      <c r="H63" s="21" t="n">
        <f aca="false">IF(COUNT(D50:D63)=14,IF(AVERAGE(E50:E63)=0,100,100-100/(1+AVERAGE(D50:D63)/AVERAGE(E50:E63))),"")</f>
        <v>73.5105407882675</v>
      </c>
    </row>
    <row r="64" customFormat="false" ht="15" hidden="false" customHeight="false" outlineLevel="0" collapsed="false">
      <c r="A64" s="18" t="n">
        <v>49</v>
      </c>
      <c r="B64" s="19" t="n">
        <v>1173.5</v>
      </c>
      <c r="C64" s="20" t="n">
        <f aca="false">IF(AND(ISNUMBER(B64),ISNUMBER(B63)),B64-B63,"")</f>
        <v>9.79999999999996</v>
      </c>
      <c r="D64" s="20" t="n">
        <f aca="false">IF(ISNUMBER(C64),MAX(C64,0),"")</f>
        <v>9.79999999999996</v>
      </c>
      <c r="E64" s="20" t="n">
        <f aca="false">IF(ISNUMBER(C64),MAX(-C64,0),"")</f>
        <v>0</v>
      </c>
      <c r="F64" s="20" t="n">
        <f aca="false">IF(COUNT(B55:B64)=10,AVERAGE(B55:B64),"")</f>
        <v>1167.27</v>
      </c>
      <c r="G64" s="20" t="n">
        <f aca="false">IF(COUNT(B35:B64)=30,AVERAGE(B35:B64),"")</f>
        <v>1122.74</v>
      </c>
      <c r="H64" s="21" t="n">
        <f aca="false">IF(COUNT(D51:D64)=14,IF(AVERAGE(E51:E64)=0,100,100-100/(1+AVERAGE(D51:D64)/AVERAGE(E51:E64))),"")</f>
        <v>75.1076658053401</v>
      </c>
    </row>
    <row r="65" customFormat="false" ht="15" hidden="false" customHeight="false" outlineLevel="0" collapsed="false">
      <c r="A65" s="18" t="n">
        <v>50</v>
      </c>
      <c r="B65" s="19" t="n">
        <v>1180.2</v>
      </c>
      <c r="C65" s="20" t="n">
        <f aca="false">IF(AND(ISNUMBER(B65),ISNUMBER(B64)),B65-B64,"")</f>
        <v>6.70000000000005</v>
      </c>
      <c r="D65" s="20" t="n">
        <f aca="false">IF(ISNUMBER(C65),MAX(C65,0),"")</f>
        <v>6.70000000000005</v>
      </c>
      <c r="E65" s="20" t="n">
        <f aca="false">IF(ISNUMBER(C65),MAX(-C65,0),"")</f>
        <v>0</v>
      </c>
      <c r="F65" s="20" t="n">
        <f aca="false">IF(COUNT(B56:B65)=10,AVERAGE(B56:B65),"")</f>
        <v>1168.07</v>
      </c>
      <c r="G65" s="20" t="n">
        <f aca="false">IF(COUNT(B36:B65)=30,AVERAGE(B36:B65),"")</f>
        <v>1125.27</v>
      </c>
      <c r="H65" s="21" t="n">
        <f aca="false">IF(COUNT(D52:D65)=14,IF(AVERAGE(E52:E65)=0,100,100-100/(1+AVERAGE(D52:D65)/AVERAGE(E52:E65))),"")</f>
        <v>77.8606965174128</v>
      </c>
    </row>
    <row r="66" customFormat="false" ht="15" hidden="false" customHeight="false" outlineLevel="0" collapsed="false">
      <c r="A66" s="18" t="n">
        <v>51</v>
      </c>
      <c r="B66" s="19" t="n">
        <v>1163.2</v>
      </c>
      <c r="C66" s="20" t="n">
        <f aca="false">IF(AND(ISNUMBER(B66),ISNUMBER(B65)),B66-B65,"")</f>
        <v>-17</v>
      </c>
      <c r="D66" s="20" t="n">
        <f aca="false">IF(ISNUMBER(C66),MAX(C66,0),"")</f>
        <v>0</v>
      </c>
      <c r="E66" s="20" t="n">
        <f aca="false">IF(ISNUMBER(C66),MAX(-C66,0),"")</f>
        <v>17</v>
      </c>
      <c r="F66" s="20" t="n">
        <f aca="false">IF(COUNT(B57:B66)=10,AVERAGE(B57:B66),"")</f>
        <v>1167.29</v>
      </c>
      <c r="G66" s="20" t="n">
        <f aca="false">IF(COUNT(B37:B66)=30,AVERAGE(B37:B66),"")</f>
        <v>1127.42</v>
      </c>
      <c r="H66" s="21" t="n">
        <f aca="false">IF(COUNT(D53:D66)=14,IF(AVERAGE(E53:E66)=0,100,100-100/(1+AVERAGE(D53:D66)/AVERAGE(E53:E66))),"")</f>
        <v>63.4920634920634</v>
      </c>
    </row>
    <row r="67" customFormat="false" ht="15" hidden="false" customHeight="false" outlineLevel="0" collapsed="false">
      <c r="A67" s="18" t="n">
        <v>52</v>
      </c>
      <c r="B67" s="19" t="n">
        <v>1152.1</v>
      </c>
      <c r="C67" s="20" t="n">
        <f aca="false">IF(AND(ISNUMBER(B67),ISNUMBER(B66)),B67-B66,"")</f>
        <v>-11.1000000000001</v>
      </c>
      <c r="D67" s="20" t="n">
        <f aca="false">IF(ISNUMBER(C67),MAX(C67,0),"")</f>
        <v>0</v>
      </c>
      <c r="E67" s="20" t="n">
        <f aca="false">IF(ISNUMBER(C67),MAX(-C67,0),"")</f>
        <v>11.1000000000001</v>
      </c>
      <c r="F67" s="20" t="n">
        <f aca="false">IF(COUNT(B58:B67)=10,AVERAGE(B58:B67),"")</f>
        <v>1165.76</v>
      </c>
      <c r="G67" s="20" t="n">
        <f aca="false">IF(COUNT(B38:B67)=30,AVERAGE(B38:B67),"")</f>
        <v>1129.52</v>
      </c>
      <c r="H67" s="21" t="n">
        <f aca="false">IF(COUNT(D54:D67)=14,IF(AVERAGE(E54:E67)=0,100,100-100/(1+AVERAGE(D54:D67)/AVERAGE(E54:E67))),"")</f>
        <v>51.4614703277236</v>
      </c>
    </row>
    <row r="68" customFormat="false" ht="15" hidden="false" customHeight="false" outlineLevel="0" collapsed="false">
      <c r="A68" s="18" t="n">
        <v>53</v>
      </c>
      <c r="B68" s="19" t="n">
        <v>1160.6</v>
      </c>
      <c r="C68" s="20" t="n">
        <f aca="false">IF(AND(ISNUMBER(B68),ISNUMBER(B67)),B68-B67,"")</f>
        <v>8.5</v>
      </c>
      <c r="D68" s="20" t="n">
        <f aca="false">IF(ISNUMBER(C68),MAX(C68,0),"")</f>
        <v>8.5</v>
      </c>
      <c r="E68" s="20" t="n">
        <f aca="false">IF(ISNUMBER(C68),MAX(-C68,0),"")</f>
        <v>0</v>
      </c>
      <c r="F68" s="20" t="n">
        <f aca="false">IF(COUNT(B59:B68)=10,AVERAGE(B59:B68),"")</f>
        <v>1165.27</v>
      </c>
      <c r="G68" s="20" t="n">
        <f aca="false">IF(COUNT(B39:B68)=30,AVERAGE(B39:B68),"")</f>
        <v>1131.74333333333</v>
      </c>
      <c r="H68" s="21" t="n">
        <f aca="false">IF(COUNT(D55:D68)=14,IF(AVERAGE(E55:E68)=0,100,100-100/(1+AVERAGE(D55:D68)/AVERAGE(E55:E68))),"")</f>
        <v>49.2122335495829</v>
      </c>
    </row>
    <row r="69" customFormat="false" ht="15" hidden="false" customHeight="false" outlineLevel="0" collapsed="false">
      <c r="A69" s="18" t="n">
        <v>54</v>
      </c>
      <c r="B69" s="19" t="n">
        <v>1156.8</v>
      </c>
      <c r="C69" s="20" t="n">
        <f aca="false">IF(AND(ISNUMBER(B69),ISNUMBER(B68)),B69-B68,"")</f>
        <v>-3.79999999999995</v>
      </c>
      <c r="D69" s="20" t="n">
        <f aca="false">IF(ISNUMBER(C69),MAX(C69,0),"")</f>
        <v>0</v>
      </c>
      <c r="E69" s="20" t="n">
        <f aca="false">IF(ISNUMBER(C69),MAX(-C69,0),"")</f>
        <v>3.79999999999995</v>
      </c>
      <c r="F69" s="20" t="n">
        <f aca="false">IF(COUNT(B60:B69)=10,AVERAGE(B60:B69),"")</f>
        <v>1165.2</v>
      </c>
      <c r="G69" s="20" t="n">
        <f aca="false">IF(COUNT(B40:B69)=30,AVERAGE(B40:B69),"")</f>
        <v>1134.12</v>
      </c>
      <c r="H69" s="21" t="n">
        <f aca="false">IF(COUNT(D56:D69)=14,IF(AVERAGE(E56:E69)=0,100,100-100/(1+AVERAGE(D56:D69)/AVERAGE(E56:E69))),"")</f>
        <v>42.4361493123772</v>
      </c>
    </row>
    <row r="70" customFormat="false" ht="15" hidden="false" customHeight="false" outlineLevel="0" collapsed="false">
      <c r="A70" s="18" t="n">
        <v>55</v>
      </c>
      <c r="B70" s="19" t="n">
        <v>1167.2</v>
      </c>
      <c r="C70" s="20" t="n">
        <f aca="false">IF(AND(ISNUMBER(B70),ISNUMBER(B69)),B70-B69,"")</f>
        <v>10.4000000000001</v>
      </c>
      <c r="D70" s="20" t="n">
        <f aca="false">IF(ISNUMBER(C70),MAX(C70,0),"")</f>
        <v>10.4000000000001</v>
      </c>
      <c r="E70" s="20" t="n">
        <f aca="false">IF(ISNUMBER(C70),MAX(-C70,0),"")</f>
        <v>0</v>
      </c>
      <c r="F70" s="20" t="n">
        <f aca="false">IF(COUNT(B61:B70)=10,AVERAGE(B61:B70),"")</f>
        <v>1165.03</v>
      </c>
      <c r="G70" s="20" t="n">
        <f aca="false">IF(COUNT(B41:B70)=30,AVERAGE(B41:B70),"")</f>
        <v>1136.99666666667</v>
      </c>
      <c r="H70" s="21" t="n">
        <f aca="false">IF(COUNT(D57:D70)=14,IF(AVERAGE(E57:E70)=0,100,100-100/(1+AVERAGE(D57:D70)/AVERAGE(E57:E70))),"")</f>
        <v>48.2882882882883</v>
      </c>
    </row>
    <row r="71" customFormat="false" ht="15" hidden="false" customHeight="false" outlineLevel="0" collapsed="false">
      <c r="A71" s="18" t="n">
        <v>56</v>
      </c>
      <c r="B71" s="19" t="n">
        <v>1161.3</v>
      </c>
      <c r="C71" s="20" t="n">
        <f aca="false">IF(AND(ISNUMBER(B71),ISNUMBER(B70)),B71-B70,"")</f>
        <v>-5.90000000000009</v>
      </c>
      <c r="D71" s="20" t="n">
        <f aca="false">IF(ISNUMBER(C71),MAX(C71,0),"")</f>
        <v>0</v>
      </c>
      <c r="E71" s="20" t="n">
        <f aca="false">IF(ISNUMBER(C71),MAX(-C71,0),"")</f>
        <v>5.90000000000009</v>
      </c>
      <c r="F71" s="20" t="n">
        <f aca="false">IF(COUNT(B62:B71)=10,AVERAGE(B62:B71),"")</f>
        <v>1164.85</v>
      </c>
      <c r="G71" s="20" t="n">
        <f aca="false">IF(COUNT(B42:B71)=30,AVERAGE(B42:B71),"")</f>
        <v>1139.78666666667</v>
      </c>
      <c r="H71" s="21" t="n">
        <f aca="false">IF(COUNT(D58:D71)=14,IF(AVERAGE(E58:E71)=0,100,100-100/(1+AVERAGE(D58:D71)/AVERAGE(E58:E71))),"")</f>
        <v>47.3080317740512</v>
      </c>
    </row>
    <row r="72" customFormat="false" ht="15" hidden="false" customHeight="false" outlineLevel="0" collapsed="false">
      <c r="A72" s="18" t="n">
        <v>57</v>
      </c>
      <c r="B72" s="19" t="n">
        <v>1146.4</v>
      </c>
      <c r="C72" s="20" t="n">
        <f aca="false">IF(AND(ISNUMBER(B72),ISNUMBER(B71)),B72-B71,"")</f>
        <v>-14.8999999999999</v>
      </c>
      <c r="D72" s="20" t="n">
        <f aca="false">IF(ISNUMBER(C72),MAX(C72,0),"")</f>
        <v>0</v>
      </c>
      <c r="E72" s="20" t="n">
        <f aca="false">IF(ISNUMBER(C72),MAX(-C72,0),"")</f>
        <v>14.8999999999999</v>
      </c>
      <c r="F72" s="20" t="n">
        <f aca="false">IF(COUNT(B63:B72)=10,AVERAGE(B63:B72),"")</f>
        <v>1162.5</v>
      </c>
      <c r="G72" s="20" t="n">
        <f aca="false">IF(COUNT(B43:B72)=30,AVERAGE(B43:B72),"")</f>
        <v>1142.38333333333</v>
      </c>
      <c r="H72" s="21" t="n">
        <f aca="false">IF(COUNT(D59:D72)=14,IF(AVERAGE(E59:E72)=0,100,100-100/(1+AVERAGE(D59:D72)/AVERAGE(E59:E72))),"")</f>
        <v>42.4386381631038</v>
      </c>
    </row>
    <row r="73" customFormat="false" ht="15" hidden="false" customHeight="false" outlineLevel="0" collapsed="false">
      <c r="A73" s="18" t="n">
        <v>58</v>
      </c>
      <c r="B73" s="19" t="n">
        <v>1147</v>
      </c>
      <c r="C73" s="20" t="n">
        <f aca="false">IF(AND(ISNUMBER(B73),ISNUMBER(B72)),B73-B72,"")</f>
        <v>0.599999999999909</v>
      </c>
      <c r="D73" s="20" t="n">
        <f aca="false">IF(ISNUMBER(C73),MAX(C73,0),"")</f>
        <v>0.599999999999909</v>
      </c>
      <c r="E73" s="20" t="n">
        <f aca="false">IF(ISNUMBER(C73),MAX(-C73,0),"")</f>
        <v>0</v>
      </c>
      <c r="F73" s="20" t="n">
        <f aca="false">IF(COUNT(B64:B73)=10,AVERAGE(B64:B73),"")</f>
        <v>1160.83</v>
      </c>
      <c r="G73" s="20" t="n">
        <f aca="false">IF(COUNT(B44:B73)=30,AVERAGE(B44:B73),"")</f>
        <v>1144.9</v>
      </c>
      <c r="H73" s="21" t="n">
        <f aca="false">IF(COUNT(D60:D73)=14,IF(AVERAGE(E60:E73)=0,100,100-100/(1+AVERAGE(D60:D73)/AVERAGE(E60:E73))),"")</f>
        <v>45.5845248107654</v>
      </c>
    </row>
    <row r="74" customFormat="false" ht="15" hidden="false" customHeight="false" outlineLevel="0" collapsed="false">
      <c r="A74" s="18" t="n">
        <v>59</v>
      </c>
      <c r="B74" s="19" t="n">
        <v>1151.8</v>
      </c>
      <c r="C74" s="20" t="n">
        <f aca="false">IF(AND(ISNUMBER(B74),ISNUMBER(B73)),B74-B73,"")</f>
        <v>4.79999999999995</v>
      </c>
      <c r="D74" s="20" t="n">
        <f aca="false">IF(ISNUMBER(C74),MAX(C74,0),"")</f>
        <v>4.79999999999995</v>
      </c>
      <c r="E74" s="20" t="n">
        <f aca="false">IF(ISNUMBER(C74),MAX(-C74,0),"")</f>
        <v>0</v>
      </c>
      <c r="F74" s="20" t="n">
        <f aca="false">IF(COUNT(B65:B74)=10,AVERAGE(B65:B74),"")</f>
        <v>1158.66</v>
      </c>
      <c r="G74" s="20" t="n">
        <f aca="false">IF(COUNT(B45:B74)=30,AVERAGE(B45:B74),"")</f>
        <v>1147.5</v>
      </c>
      <c r="H74" s="21" t="n">
        <f aca="false">IF(COUNT(D61:D74)=14,IF(AVERAGE(E61:E74)=0,100,100-100/(1+AVERAGE(D61:D74)/AVERAGE(E61:E74))),"")</f>
        <v>42.3864648263579</v>
      </c>
    </row>
    <row r="75" customFormat="false" ht="15" hidden="false" customHeight="false" outlineLevel="0" collapsed="false">
      <c r="A75" s="18" t="n">
        <v>60</v>
      </c>
      <c r="B75" s="19" t="n">
        <v>1142.4</v>
      </c>
      <c r="C75" s="20" t="n">
        <f aca="false">IF(AND(ISNUMBER(B75),ISNUMBER(B74)),B75-B74,"")</f>
        <v>-9.39999999999986</v>
      </c>
      <c r="D75" s="20" t="n">
        <f aca="false">IF(ISNUMBER(C75),MAX(C75,0),"")</f>
        <v>0</v>
      </c>
      <c r="E75" s="20" t="n">
        <f aca="false">IF(ISNUMBER(C75),MAX(-C75,0),"")</f>
        <v>9.39999999999986</v>
      </c>
      <c r="F75" s="20" t="n">
        <f aca="false">IF(COUNT(B66:B75)=10,AVERAGE(B66:B75),"")</f>
        <v>1154.88</v>
      </c>
      <c r="G75" s="20" t="n">
        <f aca="false">IF(COUNT(B46:B75)=30,AVERAGE(B46:B75),"")</f>
        <v>1149.33333333333</v>
      </c>
      <c r="H75" s="21" t="n">
        <f aca="false">IF(COUNT(D62:D75)=14,IF(AVERAGE(E62:E75)=0,100,100-100/(1+AVERAGE(D62:D75)/AVERAGE(E62:E75))),"")</f>
        <v>41.06988783434</v>
      </c>
    </row>
    <row r="76" customFormat="false" ht="15" hidden="false" customHeight="false" outlineLevel="0" collapsed="false">
      <c r="A76" s="18" t="n">
        <v>61</v>
      </c>
      <c r="B76" s="19" t="n">
        <v>1127.8</v>
      </c>
      <c r="C76" s="20" t="n">
        <f aca="false">IF(AND(ISNUMBER(B76),ISNUMBER(B75)),B76-B75,"")</f>
        <v>-14.6000000000001</v>
      </c>
      <c r="D76" s="20" t="n">
        <f aca="false">IF(ISNUMBER(C76),MAX(C76,0),"")</f>
        <v>0</v>
      </c>
      <c r="E76" s="20" t="n">
        <f aca="false">IF(ISNUMBER(C76),MAX(-C76,0),"")</f>
        <v>14.6000000000001</v>
      </c>
      <c r="F76" s="20" t="n">
        <f aca="false">IF(COUNT(B67:B76)=10,AVERAGE(B67:B76),"")</f>
        <v>1151.34</v>
      </c>
      <c r="G76" s="20" t="n">
        <f aca="false">IF(COUNT(B47:B76)=30,AVERAGE(B47:B76),"")</f>
        <v>1150.53</v>
      </c>
      <c r="H76" s="21" t="n">
        <f aca="false">IF(COUNT(D63:D76)=14,IF(AVERAGE(E63:E76)=0,100,100-100/(1+AVERAGE(D63:D76)/AVERAGE(E63:E76))),"")</f>
        <v>32.9830234438156</v>
      </c>
    </row>
    <row r="77" customFormat="false" ht="15" hidden="false" customHeight="false" outlineLevel="0" collapsed="false">
      <c r="A77" s="18" t="n">
        <v>62</v>
      </c>
      <c r="B77" s="19" t="n">
        <v>1120.1</v>
      </c>
      <c r="C77" s="20" t="n">
        <f aca="false">IF(AND(ISNUMBER(B77),ISNUMBER(B76)),B77-B76,"")</f>
        <v>-7.70000000000005</v>
      </c>
      <c r="D77" s="20" t="n">
        <f aca="false">IF(ISNUMBER(C77),MAX(C77,0),"")</f>
        <v>0</v>
      </c>
      <c r="E77" s="20" t="n">
        <f aca="false">IF(ISNUMBER(C77),MAX(-C77,0),"")</f>
        <v>7.70000000000005</v>
      </c>
      <c r="F77" s="20" t="n">
        <f aca="false">IF(COUNT(B68:B77)=10,AVERAGE(B68:B77),"")</f>
        <v>1148.14</v>
      </c>
      <c r="G77" s="20" t="n">
        <f aca="false">IF(COUNT(B48:B77)=30,AVERAGE(B48:B77),"")</f>
        <v>1151.20333333333</v>
      </c>
      <c r="H77" s="21" t="n">
        <f aca="false">IF(COUNT(D64:D77)=14,IF(AVERAGE(E64:E77)=0,100,100-100/(1+AVERAGE(D64:D77)/AVERAGE(E64:E77))),"")</f>
        <v>32.5878594249201</v>
      </c>
    </row>
    <row r="78" customFormat="false" ht="15" hidden="false" customHeight="false" outlineLevel="0" collapsed="false">
      <c r="A78" s="18" t="n">
        <v>63</v>
      </c>
      <c r="B78" s="19" t="n">
        <v>1130.1</v>
      </c>
      <c r="C78" s="20" t="n">
        <f aca="false">IF(AND(ISNUMBER(B78),ISNUMBER(B77)),B78-B77,"")</f>
        <v>10</v>
      </c>
      <c r="D78" s="20" t="n">
        <f aca="false">IF(ISNUMBER(C78),MAX(C78,0),"")</f>
        <v>10</v>
      </c>
      <c r="E78" s="20" t="n">
        <f aca="false">IF(ISNUMBER(C78),MAX(-C78,0),"")</f>
        <v>0</v>
      </c>
      <c r="F78" s="20" t="n">
        <f aca="false">IF(COUNT(B69:B78)=10,AVERAGE(B69:B78),"")</f>
        <v>1145.09</v>
      </c>
      <c r="G78" s="20" t="n">
        <f aca="false">IF(COUNT(B49:B78)=30,AVERAGE(B49:B78),"")</f>
        <v>1152.07666666667</v>
      </c>
      <c r="H78" s="21" t="n">
        <f aca="false">IF(COUNT(D65:D78)=14,IF(AVERAGE(E65:E78)=0,100,100-100/(1+AVERAGE(D65:D78)/AVERAGE(E65:E78))),"")</f>
        <v>32.6953748006379</v>
      </c>
    </row>
    <row r="79" customFormat="false" ht="15" hidden="false" customHeight="false" outlineLevel="0" collapsed="false">
      <c r="A79" s="18" t="n">
        <v>64</v>
      </c>
      <c r="B79" s="19" t="n">
        <v>1134.3</v>
      </c>
      <c r="C79" s="20" t="n">
        <f aca="false">IF(AND(ISNUMBER(B79),ISNUMBER(B78)),B79-B78,"")</f>
        <v>4.20000000000005</v>
      </c>
      <c r="D79" s="20" t="n">
        <f aca="false">IF(ISNUMBER(C79),MAX(C79,0),"")</f>
        <v>4.20000000000005</v>
      </c>
      <c r="E79" s="20" t="n">
        <f aca="false">IF(ISNUMBER(C79),MAX(-C79,0),"")</f>
        <v>0</v>
      </c>
      <c r="F79" s="20" t="n">
        <f aca="false">IF(COUNT(B70:B79)=10,AVERAGE(B70:B79),"")</f>
        <v>1142.84</v>
      </c>
      <c r="G79" s="20" t="n">
        <f aca="false">IF(COUNT(B50:B79)=30,AVERAGE(B50:B79),"")</f>
        <v>1152.80666666667</v>
      </c>
      <c r="H79" s="21" t="n">
        <f aca="false">IF(COUNT(D66:D79)=14,IF(AVERAGE(E66:E79)=0,100,100-100/(1+AVERAGE(D66:D79)/AVERAGE(E66:E79))),"")</f>
        <v>31.3262815296989</v>
      </c>
    </row>
    <row r="80" customFormat="false" ht="15" hidden="false" customHeight="false" outlineLevel="0" collapsed="false">
      <c r="A80" s="18" t="n">
        <v>65</v>
      </c>
      <c r="B80" s="19" t="n">
        <v>1120.6</v>
      </c>
      <c r="C80" s="20" t="n">
        <f aca="false">IF(AND(ISNUMBER(B80),ISNUMBER(B79)),B80-B79,"")</f>
        <v>-13.7</v>
      </c>
      <c r="D80" s="20" t="n">
        <f aca="false">IF(ISNUMBER(C80),MAX(C80,0),"")</f>
        <v>0</v>
      </c>
      <c r="E80" s="20" t="n">
        <f aca="false">IF(ISNUMBER(C80),MAX(-C80,0),"")</f>
        <v>13.7</v>
      </c>
      <c r="F80" s="20" t="n">
        <f aca="false">IF(COUNT(B71:B80)=10,AVERAGE(B71:B80),"")</f>
        <v>1138.18</v>
      </c>
      <c r="G80" s="20" t="n">
        <f aca="false">IF(COUNT(B51:B80)=30,AVERAGE(B51:B80),"")</f>
        <v>1152.98666666667</v>
      </c>
      <c r="H80" s="21" t="n">
        <f aca="false">IF(COUNT(D67:D80)=14,IF(AVERAGE(E67:E80)=0,100,100-100/(1+AVERAGE(D67:D80)/AVERAGE(E67:E80))),"")</f>
        <v>32.190635451505</v>
      </c>
    </row>
    <row r="81" customFormat="false" ht="15" hidden="false" customHeight="false" outlineLevel="0" collapsed="false">
      <c r="A81" s="18" t="n">
        <v>66</v>
      </c>
      <c r="B81" s="19" t="n">
        <v>1110.5</v>
      </c>
      <c r="C81" s="20" t="n">
        <f aca="false">IF(AND(ISNUMBER(B81),ISNUMBER(B80)),B81-B80,"")</f>
        <v>-10.0999999999999</v>
      </c>
      <c r="D81" s="20" t="n">
        <f aca="false">IF(ISNUMBER(C81),MAX(C81,0),"")</f>
        <v>0</v>
      </c>
      <c r="E81" s="20" t="n">
        <f aca="false">IF(ISNUMBER(C81),MAX(-C81,0),"")</f>
        <v>10.0999999999999</v>
      </c>
      <c r="F81" s="20" t="n">
        <f aca="false">IF(COUNT(B72:B81)=10,AVERAGE(B72:B81),"")</f>
        <v>1133.1</v>
      </c>
      <c r="G81" s="20" t="n">
        <f aca="false">IF(COUNT(B52:B81)=30,AVERAGE(B52:B81),"")</f>
        <v>1152.90333333333</v>
      </c>
      <c r="H81" s="21" t="n">
        <f aca="false">IF(COUNT(D68:D81)=14,IF(AVERAGE(E68:E81)=0,100,100-100/(1+AVERAGE(D68:D81)/AVERAGE(E68:E81))),"")</f>
        <v>32.4620573355818</v>
      </c>
    </row>
    <row r="82" customFormat="false" ht="15" hidden="false" customHeight="false" outlineLevel="0" collapsed="false">
      <c r="A82" s="18" t="n">
        <v>67</v>
      </c>
      <c r="B82" s="19" t="n">
        <v>1096.4</v>
      </c>
      <c r="C82" s="20" t="n">
        <f aca="false">IF(AND(ISNUMBER(B82),ISNUMBER(B81)),B82-B81,"")</f>
        <v>-14.0999999999999</v>
      </c>
      <c r="D82" s="20" t="n">
        <f aca="false">IF(ISNUMBER(C82),MAX(C82,0),"")</f>
        <v>0</v>
      </c>
      <c r="E82" s="20" t="n">
        <f aca="false">IF(ISNUMBER(C82),MAX(-C82,0),"")</f>
        <v>14.0999999999999</v>
      </c>
      <c r="F82" s="20" t="n">
        <f aca="false">IF(COUNT(B73:B82)=10,AVERAGE(B73:B82),"")</f>
        <v>1128.1</v>
      </c>
      <c r="G82" s="20" t="n">
        <f aca="false">IF(COUNT(B53:B82)=30,AVERAGE(B53:B82),"")</f>
        <v>1151.75333333333</v>
      </c>
      <c r="H82" s="21" t="n">
        <f aca="false">IF(COUNT(D69:D82)=14,IF(AVERAGE(E69:E82)=0,100,100-100/(1+AVERAGE(D69:D82)/AVERAGE(E69:E82))),"")</f>
        <v>24.1545893719807</v>
      </c>
    </row>
    <row r="83" customFormat="false" ht="15" hidden="false" customHeight="false" outlineLevel="0" collapsed="false">
      <c r="A83" s="18" t="n">
        <v>68</v>
      </c>
      <c r="B83" s="19" t="n">
        <v>1081</v>
      </c>
      <c r="C83" s="20" t="n">
        <f aca="false">IF(AND(ISNUMBER(B83),ISNUMBER(B82)),B83-B82,"")</f>
        <v>-15.4000000000001</v>
      </c>
      <c r="D83" s="20" t="n">
        <f aca="false">IF(ISNUMBER(C83),MAX(C83,0),"")</f>
        <v>0</v>
      </c>
      <c r="E83" s="20" t="n">
        <f aca="false">IF(ISNUMBER(C83),MAX(-C83,0),"")</f>
        <v>15.4000000000001</v>
      </c>
      <c r="F83" s="20" t="n">
        <f aca="false">IF(COUNT(B74:B83)=10,AVERAGE(B74:B83),"")</f>
        <v>1121.5</v>
      </c>
      <c r="G83" s="20" t="n">
        <f aca="false">IF(COUNT(B54:B83)=30,AVERAGE(B54:B83),"")</f>
        <v>1149.49333333333</v>
      </c>
      <c r="H83" s="21" t="n">
        <f aca="false">IF(COUNT(D70:D83)=14,IF(AVERAGE(E70:E83)=0,100,100-100/(1+AVERAGE(D70:D83)/AVERAGE(E70:E83))),"")</f>
        <v>22.0913107511046</v>
      </c>
    </row>
    <row r="84" customFormat="false" ht="15" hidden="false" customHeight="false" outlineLevel="0" collapsed="false">
      <c r="A84" s="18" t="n">
        <v>69</v>
      </c>
      <c r="B84" s="19" t="n">
        <v>1086.4</v>
      </c>
      <c r="C84" s="20" t="n">
        <f aca="false">IF(AND(ISNUMBER(B84),ISNUMBER(B83)),B84-B83,"")</f>
        <v>5.40000000000009</v>
      </c>
      <c r="D84" s="20" t="n">
        <f aca="false">IF(ISNUMBER(C84),MAX(C84,0),"")</f>
        <v>5.40000000000009</v>
      </c>
      <c r="E84" s="20" t="n">
        <f aca="false">IF(ISNUMBER(C84),MAX(-C84,0),"")</f>
        <v>0</v>
      </c>
      <c r="F84" s="20" t="n">
        <f aca="false">IF(COUNT(B75:B84)=10,AVERAGE(B75:B84),"")</f>
        <v>1114.96</v>
      </c>
      <c r="G84" s="20" t="n">
        <f aca="false">IF(COUNT(B55:B84)=30,AVERAGE(B55:B84),"")</f>
        <v>1146.96333333333</v>
      </c>
      <c r="H84" s="21" t="n">
        <f aca="false">IF(COUNT(D71:D84)=14,IF(AVERAGE(E71:E84)=0,100,100-100/(1+AVERAGE(D71:D84)/AVERAGE(E71:E84))),"")</f>
        <v>19.1131498470948</v>
      </c>
    </row>
    <row r="85" customFormat="false" ht="15" hidden="false" customHeight="false" outlineLevel="0" collapsed="false">
      <c r="A85" s="18" t="n">
        <v>70</v>
      </c>
      <c r="B85" s="19" t="n">
        <v>1074.3</v>
      </c>
      <c r="C85" s="20" t="n">
        <f aca="false">IF(AND(ISNUMBER(B85),ISNUMBER(B84)),B85-B84,"")</f>
        <v>-12.1000000000001</v>
      </c>
      <c r="D85" s="20" t="n">
        <f aca="false">IF(ISNUMBER(C85),MAX(C85,0),"")</f>
        <v>0</v>
      </c>
      <c r="E85" s="20" t="n">
        <f aca="false">IF(ISNUMBER(C85),MAX(-C85,0),"")</f>
        <v>12.1000000000001</v>
      </c>
      <c r="F85" s="20" t="n">
        <f aca="false">IF(COUNT(B76:B85)=10,AVERAGE(B76:B85),"")</f>
        <v>1108.15</v>
      </c>
      <c r="G85" s="20" t="n">
        <f aca="false">IF(COUNT(B56:B85)=30,AVERAGE(B56:B85),"")</f>
        <v>1143.7</v>
      </c>
      <c r="H85" s="21" t="n">
        <f aca="false">IF(COUNT(D72:D85)=14,IF(AVERAGE(E72:E85)=0,100,100-100/(1+AVERAGE(D72:D85)/AVERAGE(E72:E85))),"")</f>
        <v>18.2481751824818</v>
      </c>
    </row>
    <row r="86" customFormat="false" ht="15" hidden="false" customHeight="false" outlineLevel="0" collapsed="false">
      <c r="A86" s="18" t="n">
        <v>71</v>
      </c>
      <c r="B86" s="19" t="n">
        <v>1073</v>
      </c>
      <c r="C86" s="20" t="n">
        <f aca="false">IF(AND(ISNUMBER(B86),ISNUMBER(B85)),B86-B85,"")</f>
        <v>-1.29999999999995</v>
      </c>
      <c r="D86" s="20" t="n">
        <f aca="false">IF(ISNUMBER(C86),MAX(C86,0),"")</f>
        <v>0</v>
      </c>
      <c r="E86" s="20" t="n">
        <f aca="false">IF(ISNUMBER(C86),MAX(-C86,0),"")</f>
        <v>1.29999999999995</v>
      </c>
      <c r="F86" s="20" t="n">
        <f aca="false">IF(COUNT(B77:B86)=10,AVERAGE(B77:B86),"")</f>
        <v>1102.67</v>
      </c>
      <c r="G86" s="20" t="n">
        <f aca="false">IF(COUNT(B57:B86)=30,AVERAGE(B57:B86),"")</f>
        <v>1140.43333333333</v>
      </c>
      <c r="H86" s="21" t="n">
        <f aca="false">IF(COUNT(D73:D86)=14,IF(AVERAGE(E73:E86)=0,100,100-100/(1+AVERAGE(D73:D86)/AVERAGE(E73:E86))),"")</f>
        <v>20.259319286872</v>
      </c>
    </row>
    <row r="87" customFormat="false" ht="15" hidden="false" customHeight="false" outlineLevel="0" collapsed="false">
      <c r="A87" s="18" t="n">
        <v>72</v>
      </c>
      <c r="B87" s="19" t="n">
        <v>1068.5</v>
      </c>
      <c r="C87" s="20" t="n">
        <f aca="false">IF(AND(ISNUMBER(B87),ISNUMBER(B86)),B87-B86,"")</f>
        <v>-4.5</v>
      </c>
      <c r="D87" s="20" t="n">
        <f aca="false">IF(ISNUMBER(C87),MAX(C87,0),"")</f>
        <v>0</v>
      </c>
      <c r="E87" s="20" t="n">
        <f aca="false">IF(ISNUMBER(C87),MAX(-C87,0),"")</f>
        <v>4.5</v>
      </c>
      <c r="F87" s="20" t="n">
        <f aca="false">IF(COUNT(B78:B87)=10,AVERAGE(B78:B87),"")</f>
        <v>1097.51</v>
      </c>
      <c r="G87" s="20" t="n">
        <f aca="false">IF(COUNT(B58:B87)=30,AVERAGE(B58:B87),"")</f>
        <v>1137.13666666667</v>
      </c>
      <c r="H87" s="21" t="n">
        <f aca="false">IF(COUNT(D74:D87)=14,IF(AVERAGE(E74:E87)=0,100,100-100/(1+AVERAGE(D74:D87)/AVERAGE(E74:E87))),"")</f>
        <v>19.1673212882954</v>
      </c>
    </row>
    <row r="88" customFormat="false" ht="15" hidden="false" customHeight="false" outlineLevel="0" collapsed="false">
      <c r="A88" s="18" t="n">
        <v>73</v>
      </c>
      <c r="B88" s="19" t="n">
        <v>1056.9</v>
      </c>
      <c r="C88" s="20" t="n">
        <f aca="false">IF(AND(ISNUMBER(B88),ISNUMBER(B87)),B88-B87,"")</f>
        <v>-11.5999999999999</v>
      </c>
      <c r="D88" s="20" t="n">
        <f aca="false">IF(ISNUMBER(C88),MAX(C88,0),"")</f>
        <v>0</v>
      </c>
      <c r="E88" s="20" t="n">
        <f aca="false">IF(ISNUMBER(C88),MAX(-C88,0),"")</f>
        <v>11.5999999999999</v>
      </c>
      <c r="F88" s="20" t="n">
        <f aca="false">IF(COUNT(B79:B88)=10,AVERAGE(B79:B88),"")</f>
        <v>1090.19</v>
      </c>
      <c r="G88" s="20" t="n">
        <f aca="false">IF(COUNT(B59:B88)=30,AVERAGE(B59:B88),"")</f>
        <v>1133.51666666667</v>
      </c>
      <c r="H88" s="21" t="n">
        <f aca="false">IF(COUNT(D75:D88)=14,IF(AVERAGE(E75:E88)=0,100,100-100/(1+AVERAGE(D75:D88)/AVERAGE(E75:E88))),"")</f>
        <v>14.6159582401194</v>
      </c>
    </row>
    <row r="89" customFormat="false" ht="15" hidden="false" customHeight="false" outlineLevel="0" collapsed="false">
      <c r="A89" s="18" t="n">
        <v>74</v>
      </c>
      <c r="B89" s="19" t="n">
        <v>1060.3</v>
      </c>
      <c r="C89" s="20" t="n">
        <f aca="false">IF(AND(ISNUMBER(B89),ISNUMBER(B88)),B89-B88,"")</f>
        <v>3.39999999999986</v>
      </c>
      <c r="D89" s="20" t="n">
        <f aca="false">IF(ISNUMBER(C89),MAX(C89,0),"")</f>
        <v>3.39999999999986</v>
      </c>
      <c r="E89" s="20" t="n">
        <f aca="false">IF(ISNUMBER(C89),MAX(-C89,0),"")</f>
        <v>0</v>
      </c>
      <c r="F89" s="20" t="n">
        <f aca="false">IF(COUNT(B80:B89)=10,AVERAGE(B80:B89),"")</f>
        <v>1082.79</v>
      </c>
      <c r="G89" s="20" t="n">
        <f aca="false">IF(COUNT(B60:B89)=30,AVERAGE(B60:B89),"")</f>
        <v>1130.27666666667</v>
      </c>
      <c r="H89" s="21" t="n">
        <f aca="false">IF(COUNT(D76:D89)=14,IF(AVERAGE(E76:E89)=0,100,100-100/(1+AVERAGE(D76:D89)/AVERAGE(E76:E89))),"")</f>
        <v>17.9547228727556</v>
      </c>
    </row>
    <row r="90" customFormat="false" ht="15" hidden="false" customHeight="false" outlineLevel="0" collapsed="false">
      <c r="A90" s="18" t="n">
        <v>75</v>
      </c>
      <c r="B90" s="19" t="n">
        <v>1047</v>
      </c>
      <c r="C90" s="20" t="n">
        <f aca="false">IF(AND(ISNUMBER(B90),ISNUMBER(B89)),B90-B89,"")</f>
        <v>-13.3</v>
      </c>
      <c r="D90" s="20" t="n">
        <f aca="false">IF(ISNUMBER(C90),MAX(C90,0),"")</f>
        <v>0</v>
      </c>
      <c r="E90" s="20" t="n">
        <f aca="false">IF(ISNUMBER(C90),MAX(-C90,0),"")</f>
        <v>13.3</v>
      </c>
      <c r="F90" s="20" t="n">
        <f aca="false">IF(COUNT(B81:B90)=10,AVERAGE(B81:B90),"")</f>
        <v>1075.43</v>
      </c>
      <c r="G90" s="20" t="n">
        <f aca="false">IF(COUNT(B61:B90)=30,AVERAGE(B61:B90),"")</f>
        <v>1126.21333333333</v>
      </c>
      <c r="H90" s="21" t="n">
        <f aca="false">IF(COUNT(D77:D90)=14,IF(AVERAGE(E77:E90)=0,100,100-100/(1+AVERAGE(D77:D90)/AVERAGE(E77:E90))),"")</f>
        <v>18.1388012618297</v>
      </c>
    </row>
    <row r="91" customFormat="false" ht="15" hidden="false" customHeight="false" outlineLevel="0" collapsed="false">
      <c r="A91" s="18" t="n">
        <v>76</v>
      </c>
      <c r="B91" s="19" t="n">
        <v>1048</v>
      </c>
      <c r="C91" s="20" t="n">
        <f aca="false">IF(AND(ISNUMBER(B91),ISNUMBER(B90)),B91-B90,"")</f>
        <v>1</v>
      </c>
      <c r="D91" s="20" t="n">
        <f aca="false">IF(ISNUMBER(C91),MAX(C91,0),"")</f>
        <v>1</v>
      </c>
      <c r="E91" s="20" t="n">
        <f aca="false">IF(ISNUMBER(C91),MAX(-C91,0),"")</f>
        <v>0</v>
      </c>
      <c r="F91" s="20" t="n">
        <f aca="false">IF(COUNT(B82:B91)=10,AVERAGE(B82:B91),"")</f>
        <v>1069.18</v>
      </c>
      <c r="G91" s="20" t="n">
        <f aca="false">IF(COUNT(B62:B91)=30,AVERAGE(B62:B91),"")</f>
        <v>1122.37666666667</v>
      </c>
      <c r="H91" s="21" t="n">
        <f aca="false">IF(COUNT(D78:D91)=14,IF(AVERAGE(E78:E91)=0,100,100-100/(1+AVERAGE(D78:D91)/AVERAGE(E78:E91))),"")</f>
        <v>19.9833472106578</v>
      </c>
    </row>
    <row r="92" customFormat="false" ht="15" hidden="false" customHeight="false" outlineLevel="0" collapsed="false">
      <c r="A92" s="18" t="n">
        <v>77</v>
      </c>
      <c r="B92" s="19" t="n">
        <v>1034.3</v>
      </c>
      <c r="C92" s="20" t="n">
        <f aca="false">IF(AND(ISNUMBER(B92),ISNUMBER(B91)),B92-B91,"")</f>
        <v>-13.7</v>
      </c>
      <c r="D92" s="20" t="n">
        <f aca="false">IF(ISNUMBER(C92),MAX(C92,0),"")</f>
        <v>0</v>
      </c>
      <c r="E92" s="20" t="n">
        <f aca="false">IF(ISNUMBER(C92),MAX(-C92,0),"")</f>
        <v>13.7</v>
      </c>
      <c r="F92" s="20" t="n">
        <f aca="false">IF(COUNT(B83:B92)=10,AVERAGE(B83:B92),"")</f>
        <v>1062.97</v>
      </c>
      <c r="G92" s="20" t="n">
        <f aca="false">IF(COUNT(B63:B92)=30,AVERAGE(B63:B92),"")</f>
        <v>1117.85666666667</v>
      </c>
      <c r="H92" s="21" t="n">
        <f aca="false">IF(COUNT(D79:D92)=14,IF(AVERAGE(E79:E92)=0,100,100-100/(1+AVERAGE(D79:D92)/AVERAGE(E79:E92))),"")</f>
        <v>11.3085621970921</v>
      </c>
    </row>
    <row r="93" customFormat="false" ht="15" hidden="false" customHeight="false" outlineLevel="0" collapsed="false">
      <c r="A93" s="18" t="n">
        <v>78</v>
      </c>
      <c r="B93" s="19" t="n">
        <v>1029.1</v>
      </c>
      <c r="C93" s="20" t="n">
        <f aca="false">IF(AND(ISNUMBER(B93),ISNUMBER(B92)),B93-B92,"")</f>
        <v>-5.20000000000005</v>
      </c>
      <c r="D93" s="20" t="n">
        <f aca="false">IF(ISNUMBER(C93),MAX(C93,0),"")</f>
        <v>0</v>
      </c>
      <c r="E93" s="20" t="n">
        <f aca="false">IF(ISNUMBER(C93),MAX(-C93,0),"")</f>
        <v>5.20000000000005</v>
      </c>
      <c r="F93" s="20" t="n">
        <f aca="false">IF(COUNT(B84:B93)=10,AVERAGE(B84:B93),"")</f>
        <v>1057.78</v>
      </c>
      <c r="G93" s="20" t="n">
        <f aca="false">IF(COUNT(B64:B93)=30,AVERAGE(B64:B93),"")</f>
        <v>1113.37</v>
      </c>
      <c r="H93" s="21" t="n">
        <f aca="false">IF(COUNT(D80:D93)=14,IF(AVERAGE(E80:E93)=0,100,100-100/(1+AVERAGE(D80:D93)/AVERAGE(E80:E93))),"")</f>
        <v>7.85256410256407</v>
      </c>
    </row>
    <row r="94" customFormat="false" ht="15" hidden="false" customHeight="false" outlineLevel="0" collapsed="false">
      <c r="A94" s="18" t="n">
        <v>79</v>
      </c>
      <c r="B94" s="19" t="n">
        <v>1018</v>
      </c>
      <c r="C94" s="20" t="n">
        <f aca="false">IF(AND(ISNUMBER(B94),ISNUMBER(B93)),B94-B93,"")</f>
        <v>-11.0999999999999</v>
      </c>
      <c r="D94" s="20" t="n">
        <f aca="false">IF(ISNUMBER(C94),MAX(C94,0),"")</f>
        <v>0</v>
      </c>
      <c r="E94" s="20" t="n">
        <f aca="false">IF(ISNUMBER(C94),MAX(-C94,0),"")</f>
        <v>11.0999999999999</v>
      </c>
      <c r="F94" s="20" t="n">
        <f aca="false">IF(COUNT(B85:B94)=10,AVERAGE(B85:B94),"")</f>
        <v>1050.94</v>
      </c>
      <c r="G94" s="20" t="n">
        <f aca="false">IF(COUNT(B65:B94)=30,AVERAGE(B65:B94),"")</f>
        <v>1108.18666666667</v>
      </c>
      <c r="H94" s="21" t="n">
        <f aca="false">IF(COUNT(D81:D94)=14,IF(AVERAGE(E81:E94)=0,100,100-100/(1+AVERAGE(D81:D94)/AVERAGE(E81:E94))),"")</f>
        <v>8.01963993453353</v>
      </c>
    </row>
    <row r="95" customFormat="false" ht="15" hidden="false" customHeight="false" outlineLevel="0" collapsed="false">
      <c r="A95" s="18" t="n">
        <v>80</v>
      </c>
      <c r="B95" s="19" t="n">
        <v>1008.6</v>
      </c>
      <c r="C95" s="20" t="n">
        <f aca="false">IF(AND(ISNUMBER(B95),ISNUMBER(B94)),B95-B94,"")</f>
        <v>-9.39999999999998</v>
      </c>
      <c r="D95" s="20" t="n">
        <f aca="false">IF(ISNUMBER(C95),MAX(C95,0),"")</f>
        <v>0</v>
      </c>
      <c r="E95" s="20" t="n">
        <f aca="false">IF(ISNUMBER(C95),MAX(-C95,0),"")</f>
        <v>9.39999999999998</v>
      </c>
      <c r="F95" s="20" t="n">
        <f aca="false">IF(COUNT(B86:B95)=10,AVERAGE(B86:B95),"")</f>
        <v>1044.37</v>
      </c>
      <c r="G95" s="20" t="n">
        <f aca="false">IF(COUNT(B66:B95)=30,AVERAGE(B66:B95),"")</f>
        <v>1102.46666666667</v>
      </c>
      <c r="H95" s="21" t="n">
        <f aca="false">IF(COUNT(D82:D95)=14,IF(AVERAGE(E82:E95)=0,100,100-100/(1+AVERAGE(D82:D95)/AVERAGE(E82:E95))),"")</f>
        <v>8.06584362139915</v>
      </c>
    </row>
    <row r="96" customFormat="false" ht="15" hidden="false" customHeight="false" outlineLevel="0" collapsed="false">
      <c r="A96" s="18" t="n">
        <v>81</v>
      </c>
      <c r="B96" s="19" t="n">
        <v>1018.8</v>
      </c>
      <c r="C96" s="20" t="n">
        <f aca="false">IF(AND(ISNUMBER(B96),ISNUMBER(B95)),B96-B95,"")</f>
        <v>10.1999999999999</v>
      </c>
      <c r="D96" s="20" t="n">
        <f aca="false">IF(ISNUMBER(C96),MAX(C96,0),"")</f>
        <v>10.1999999999999</v>
      </c>
      <c r="E96" s="20" t="n">
        <f aca="false">IF(ISNUMBER(C96),MAX(-C96,0),"")</f>
        <v>0</v>
      </c>
      <c r="F96" s="20" t="n">
        <f aca="false">IF(COUNT(B87:B96)=10,AVERAGE(B87:B96),"")</f>
        <v>1038.95</v>
      </c>
      <c r="G96" s="20" t="n">
        <f aca="false">IF(COUNT(B67:B96)=30,AVERAGE(B67:B96),"")</f>
        <v>1097.65333333333</v>
      </c>
      <c r="H96" s="21" t="n">
        <f aca="false">IF(COUNT(D83:D96)=14,IF(AVERAGE(E83:E96)=0,100,100-100/(1+AVERAGE(D83:D96)/AVERAGE(E83:E96))),"")</f>
        <v>17.0068027210884</v>
      </c>
    </row>
    <row r="97" customFormat="false" ht="15" hidden="false" customHeight="false" outlineLevel="0" collapsed="false">
      <c r="A97" s="18" t="n">
        <v>82</v>
      </c>
      <c r="B97" s="19" t="n">
        <v>1024.3</v>
      </c>
      <c r="C97" s="20" t="n">
        <f aca="false">IF(AND(ISNUMBER(B97),ISNUMBER(B96)),B97-B96,"")</f>
        <v>5.5</v>
      </c>
      <c r="D97" s="20" t="n">
        <f aca="false">IF(ISNUMBER(C97),MAX(C97,0),"")</f>
        <v>5.5</v>
      </c>
      <c r="E97" s="20" t="n">
        <f aca="false">IF(ISNUMBER(C97),MAX(-C97,0),"")</f>
        <v>0</v>
      </c>
      <c r="F97" s="20" t="n">
        <f aca="false">IF(COUNT(B88:B97)=10,AVERAGE(B88:B97),"")</f>
        <v>1034.53</v>
      </c>
      <c r="G97" s="20" t="n">
        <f aca="false">IF(COUNT(B68:B97)=30,AVERAGE(B68:B97),"")</f>
        <v>1093.39333333333</v>
      </c>
      <c r="H97" s="21" t="n">
        <f aca="false">IF(COUNT(D84:D97)=14,IF(AVERAGE(E84:E97)=0,100,100-100/(1+AVERAGE(D84:D97)/AVERAGE(E84:E97))),"")</f>
        <v>23.6768802228412</v>
      </c>
    </row>
    <row r="98" customFormat="false" ht="15" hidden="false" customHeight="false" outlineLevel="0" collapsed="false">
      <c r="A98" s="18" t="n">
        <v>83</v>
      </c>
      <c r="B98" s="19" t="n">
        <v>1015.8</v>
      </c>
      <c r="C98" s="20" t="n">
        <f aca="false">IF(AND(ISNUMBER(B98),ISNUMBER(B97)),B98-B97,"")</f>
        <v>-8.5</v>
      </c>
      <c r="D98" s="20" t="n">
        <f aca="false">IF(ISNUMBER(C98),MAX(C98,0),"")</f>
        <v>0</v>
      </c>
      <c r="E98" s="20" t="n">
        <f aca="false">IF(ISNUMBER(C98),MAX(-C98,0),"")</f>
        <v>8.5</v>
      </c>
      <c r="F98" s="20" t="n">
        <f aca="false">IF(COUNT(B89:B98)=10,AVERAGE(B89:B98),"")</f>
        <v>1030.42</v>
      </c>
      <c r="G98" s="20" t="n">
        <f aca="false">IF(COUNT(B69:B98)=30,AVERAGE(B69:B98),"")</f>
        <v>1088.56666666667</v>
      </c>
      <c r="H98" s="21" t="n">
        <f aca="false">IF(COUNT(D85:D98)=14,IF(AVERAGE(E85:E98)=0,100,100-100/(1+AVERAGE(D85:D98)/AVERAGE(E85:E98))),"")</f>
        <v>18.1407942238266</v>
      </c>
    </row>
    <row r="99" customFormat="false" ht="15" hidden="false" customHeight="false" outlineLevel="0" collapsed="false">
      <c r="A99" s="18" t="n">
        <v>84</v>
      </c>
      <c r="B99" s="19" t="n">
        <v>1023.6</v>
      </c>
      <c r="C99" s="20" t="n">
        <f aca="false">IF(AND(ISNUMBER(B99),ISNUMBER(B98)),B99-B98,"")</f>
        <v>7.80000000000007</v>
      </c>
      <c r="D99" s="20" t="n">
        <f aca="false">IF(ISNUMBER(C99),MAX(C99,0),"")</f>
        <v>7.80000000000007</v>
      </c>
      <c r="E99" s="20" t="n">
        <f aca="false">IF(ISNUMBER(C99),MAX(-C99,0),"")</f>
        <v>0</v>
      </c>
      <c r="F99" s="20" t="n">
        <f aca="false">IF(COUNT(B90:B99)=10,AVERAGE(B90:B99),"")</f>
        <v>1026.75</v>
      </c>
      <c r="G99" s="20" t="n">
        <f aca="false">IF(COUNT(B70:B99)=30,AVERAGE(B70:B99),"")</f>
        <v>1084.12666666667</v>
      </c>
      <c r="H99" s="21" t="n">
        <f aca="false">IF(COUNT(D86:D99)=14,IF(AVERAGE(E86:E99)=0,100,100-100/(1+AVERAGE(D86:D99)/AVERAGE(E86:E99))),"")</f>
        <v>26.1971830985915</v>
      </c>
    </row>
    <row r="100" customFormat="false" ht="15" hidden="false" customHeight="false" outlineLevel="0" collapsed="false">
      <c r="A100" s="18" t="n">
        <v>85</v>
      </c>
      <c r="B100" s="19" t="n">
        <v>1012.5</v>
      </c>
      <c r="C100" s="20" t="n">
        <f aca="false">IF(AND(ISNUMBER(B100),ISNUMBER(B99)),B100-B99,"")</f>
        <v>-11.1</v>
      </c>
      <c r="D100" s="20" t="n">
        <f aca="false">IF(ISNUMBER(C100),MAX(C100,0),"")</f>
        <v>0</v>
      </c>
      <c r="E100" s="20" t="n">
        <f aca="false">IF(ISNUMBER(C100),MAX(-C100,0),"")</f>
        <v>11.1</v>
      </c>
      <c r="F100" s="20" t="n">
        <f aca="false">IF(COUNT(B91:B100)=10,AVERAGE(B91:B100),"")</f>
        <v>1023.3</v>
      </c>
      <c r="G100" s="20" t="n">
        <f aca="false">IF(COUNT(B71:B100)=30,AVERAGE(B71:B100),"")</f>
        <v>1078.97</v>
      </c>
      <c r="H100" s="21" t="n">
        <f aca="false">IF(COUNT(D87:D100)=14,IF(AVERAGE(E87:E100)=0,100,100-100/(1+AVERAGE(D87:D100)/AVERAGE(E87:E100))),"")</f>
        <v>23.9896818572656</v>
      </c>
    </row>
    <row r="101" customFormat="false" ht="15" hidden="false" customHeight="false" outlineLevel="0" collapsed="false">
      <c r="A101" s="18" t="n">
        <v>86</v>
      </c>
      <c r="B101" s="19" t="n">
        <v>1006.5</v>
      </c>
      <c r="C101" s="20" t="n">
        <f aca="false">IF(AND(ISNUMBER(B101),ISNUMBER(B100)),B101-B100,"")</f>
        <v>-6</v>
      </c>
      <c r="D101" s="20" t="n">
        <f aca="false">IF(ISNUMBER(C101),MAX(C101,0),"")</f>
        <v>0</v>
      </c>
      <c r="E101" s="20" t="n">
        <f aca="false">IF(ISNUMBER(C101),MAX(-C101,0),"")</f>
        <v>6</v>
      </c>
      <c r="F101" s="20" t="n">
        <f aca="false">IF(COUNT(B92:B101)=10,AVERAGE(B92:B101),"")</f>
        <v>1019.15</v>
      </c>
      <c r="G101" s="20" t="n">
        <f aca="false">IF(COUNT(B72:B101)=30,AVERAGE(B72:B101),"")</f>
        <v>1073.81</v>
      </c>
      <c r="H101" s="21" t="n">
        <f aca="false">IF(COUNT(D88:D101)=14,IF(AVERAGE(E88:E101)=0,100,100-100/(1+AVERAGE(D88:D101)/AVERAGE(E88:E101))),"")</f>
        <v>23.6842105263157</v>
      </c>
    </row>
    <row r="102" customFormat="false" ht="15" hidden="false" customHeight="false" outlineLevel="0" collapsed="false">
      <c r="A102" s="18" t="n">
        <v>87</v>
      </c>
      <c r="B102" s="19" t="n">
        <v>1013.4</v>
      </c>
      <c r="C102" s="20" t="n">
        <f aca="false">IF(AND(ISNUMBER(B102),ISNUMBER(B101)),B102-B101,"")</f>
        <v>6.89999999999998</v>
      </c>
      <c r="D102" s="20" t="n">
        <f aca="false">IF(ISNUMBER(C102),MAX(C102,0),"")</f>
        <v>6.89999999999998</v>
      </c>
      <c r="E102" s="20" t="n">
        <f aca="false">IF(ISNUMBER(C102),MAX(-C102,0),"")</f>
        <v>0</v>
      </c>
      <c r="F102" s="20" t="n">
        <f aca="false">IF(COUNT(B93:B102)=10,AVERAGE(B93:B102),"")</f>
        <v>1017.06</v>
      </c>
      <c r="G102" s="20" t="n">
        <f aca="false">IF(COUNT(B73:B102)=30,AVERAGE(B73:B102),"")</f>
        <v>1069.37666666667</v>
      </c>
      <c r="H102" s="21" t="n">
        <f aca="false">IF(COUNT(D89:D102)=14,IF(AVERAGE(E89:E102)=0,100,100-100/(1+AVERAGE(D89:D102)/AVERAGE(E89:E102))),"")</f>
        <v>30.7692307692307</v>
      </c>
    </row>
    <row r="103" customFormat="false" ht="15" hidden="false" customHeight="false" outlineLevel="0" collapsed="false">
      <c r="A103" s="18" t="n">
        <v>88</v>
      </c>
      <c r="B103" s="19" t="n">
        <v>1014.4</v>
      </c>
      <c r="C103" s="20" t="n">
        <f aca="false">IF(AND(ISNUMBER(B103),ISNUMBER(B102)),B103-B102,"")</f>
        <v>1</v>
      </c>
      <c r="D103" s="20" t="n">
        <f aca="false">IF(ISNUMBER(C103),MAX(C103,0),"")</f>
        <v>1</v>
      </c>
      <c r="E103" s="20" t="n">
        <f aca="false">IF(ISNUMBER(C103),MAX(-C103,0),"")</f>
        <v>0</v>
      </c>
      <c r="F103" s="20" t="n">
        <f aca="false">IF(COUNT(B94:B103)=10,AVERAGE(B94:B103),"")</f>
        <v>1015.59</v>
      </c>
      <c r="G103" s="20" t="n">
        <f aca="false">IF(COUNT(B74:B103)=30,AVERAGE(B74:B103),"")</f>
        <v>1064.95666666667</v>
      </c>
      <c r="H103" s="21" t="n">
        <f aca="false">IF(COUNT(D90:D103)=14,IF(AVERAGE(E90:E103)=0,100,100-100/(1+AVERAGE(D90:D103)/AVERAGE(E90:E103))),"")</f>
        <v>29.2682926829268</v>
      </c>
    </row>
    <row r="104" customFormat="false" ht="15" hidden="false" customHeight="false" outlineLevel="0" collapsed="false">
      <c r="A104" s="18" t="n">
        <v>89</v>
      </c>
      <c r="B104" s="19" t="n">
        <v>1000.2</v>
      </c>
      <c r="C104" s="20" t="n">
        <f aca="false">IF(AND(ISNUMBER(B104),ISNUMBER(B103)),B104-B103,"")</f>
        <v>-14.1999999999999</v>
      </c>
      <c r="D104" s="20" t="n">
        <f aca="false">IF(ISNUMBER(C104),MAX(C104,0),"")</f>
        <v>0</v>
      </c>
      <c r="E104" s="20" t="n">
        <f aca="false">IF(ISNUMBER(C104),MAX(-C104,0),"")</f>
        <v>14.1999999999999</v>
      </c>
      <c r="F104" s="20" t="n">
        <f aca="false">IF(COUNT(B95:B104)=10,AVERAGE(B95:B104),"")</f>
        <v>1013.81</v>
      </c>
      <c r="G104" s="20" t="n">
        <f aca="false">IF(COUNT(B75:B104)=30,AVERAGE(B75:B104),"")</f>
        <v>1059.90333333333</v>
      </c>
      <c r="H104" s="21" t="n">
        <f aca="false">IF(COUNT(D91:D104)=14,IF(AVERAGE(E91:E104)=0,100,100-100/(1+AVERAGE(D91:D104)/AVERAGE(E91:E104))),"")</f>
        <v>29.0322580645161</v>
      </c>
    </row>
    <row r="105" customFormat="false" ht="15" hidden="false" customHeight="false" outlineLevel="0" collapsed="false">
      <c r="A105" s="18" t="n">
        <v>90</v>
      </c>
      <c r="B105" s="19" t="n">
        <v>1010.9</v>
      </c>
      <c r="C105" s="20" t="n">
        <f aca="false">IF(AND(ISNUMBER(B105),ISNUMBER(B104)),B105-B104,"")</f>
        <v>10.6999999999999</v>
      </c>
      <c r="D105" s="20" t="n">
        <f aca="false">IF(ISNUMBER(C105),MAX(C105,0),"")</f>
        <v>10.6999999999999</v>
      </c>
      <c r="E105" s="20" t="n">
        <f aca="false">IF(ISNUMBER(C105),MAX(-C105,0),"")</f>
        <v>0</v>
      </c>
      <c r="F105" s="20" t="n">
        <f aca="false">IF(COUNT(B96:B105)=10,AVERAGE(B96:B105),"")</f>
        <v>1014.04</v>
      </c>
      <c r="G105" s="20" t="n">
        <f aca="false">IF(COUNT(B76:B105)=30,AVERAGE(B76:B105),"")</f>
        <v>1055.52</v>
      </c>
      <c r="H105" s="21" t="n">
        <f aca="false">IF(COUNT(D92:D105)=14,IF(AVERAGE(E92:E105)=0,100,100-100/(1+AVERAGE(D92:D105)/AVERAGE(E92:E105))),"")</f>
        <v>34.7073371805441</v>
      </c>
    </row>
    <row r="106" customFormat="false" ht="15" hidden="false" customHeight="false" outlineLevel="0" collapsed="false">
      <c r="A106" s="18"/>
      <c r="B106" s="19"/>
      <c r="C106" s="20" t="str">
        <f aca="false">IF(AND(ISNUMBER(B106),ISNUMBER(B105)),B106-B105,"")</f>
        <v/>
      </c>
      <c r="D106" s="20" t="str">
        <f aca="false">IF(ISNUMBER(C106),MAX(C106,0),"")</f>
        <v/>
      </c>
      <c r="E106" s="20" t="str">
        <f aca="false">IF(ISNUMBER(C106),MAX(-C106,0),"")</f>
        <v/>
      </c>
      <c r="F106" s="20" t="str">
        <f aca="false">IF(COUNT(B97:B106)=10,AVERAGE(B97:B106),"")</f>
        <v/>
      </c>
      <c r="G106" s="20" t="str">
        <f aca="false">IF(COUNT(B77:B106)=30,AVERAGE(B77:B106),"")</f>
        <v/>
      </c>
      <c r="H106" s="21" t="str">
        <f aca="false">IF(COUNT(D93:D106)=14,IF(AVERAGE(E93:E106)=0,100,100-100/(1+AVERAGE(D93:D106)/AVERAGE(E93:E106))),"")</f>
        <v/>
      </c>
    </row>
    <row r="107" customFormat="false" ht="15" hidden="false" customHeight="false" outlineLevel="0" collapsed="false">
      <c r="A107" s="18"/>
      <c r="B107" s="19"/>
      <c r="C107" s="20" t="str">
        <f aca="false">IF(AND(ISNUMBER(B107),ISNUMBER(B106)),B107-B106,"")</f>
        <v/>
      </c>
      <c r="D107" s="20" t="str">
        <f aca="false">IF(ISNUMBER(C107),MAX(C107,0),"")</f>
        <v/>
      </c>
      <c r="E107" s="20" t="str">
        <f aca="false">IF(ISNUMBER(C107),MAX(-C107,0),"")</f>
        <v/>
      </c>
      <c r="F107" s="20" t="str">
        <f aca="false">IF(COUNT(B98:B107)=10,AVERAGE(B98:B107),"")</f>
        <v/>
      </c>
      <c r="G107" s="20" t="str">
        <f aca="false">IF(COUNT(B78:B107)=30,AVERAGE(B78:B107),"")</f>
        <v/>
      </c>
      <c r="H107" s="21" t="str">
        <f aca="false">IF(COUNT(D94:D107)=14,IF(AVERAGE(E94:E107)=0,100,100-100/(1+AVERAGE(D94:D107)/AVERAGE(E94:E107))),"")</f>
        <v/>
      </c>
    </row>
    <row r="108" customFormat="false" ht="15" hidden="false" customHeight="false" outlineLevel="0" collapsed="false">
      <c r="A108" s="18"/>
      <c r="B108" s="19"/>
      <c r="C108" s="20" t="str">
        <f aca="false">IF(AND(ISNUMBER(B108),ISNUMBER(B107)),B108-B107,"")</f>
        <v/>
      </c>
      <c r="D108" s="20" t="str">
        <f aca="false">IF(ISNUMBER(C108),MAX(C108,0),"")</f>
        <v/>
      </c>
      <c r="E108" s="20" t="str">
        <f aca="false">IF(ISNUMBER(C108),MAX(-C108,0),"")</f>
        <v/>
      </c>
      <c r="F108" s="20" t="str">
        <f aca="false">IF(COUNT(B99:B108)=10,AVERAGE(B99:B108),"")</f>
        <v/>
      </c>
      <c r="G108" s="20" t="str">
        <f aca="false">IF(COUNT(B79:B108)=30,AVERAGE(B79:B108),"")</f>
        <v/>
      </c>
      <c r="H108" s="21" t="str">
        <f aca="false">IF(COUNT(D95:D108)=14,IF(AVERAGE(E95:E108)=0,100,100-100/(1+AVERAGE(D95:D108)/AVERAGE(E95:E108))),"")</f>
        <v/>
      </c>
    </row>
    <row r="109" customFormat="false" ht="15" hidden="false" customHeight="false" outlineLevel="0" collapsed="false">
      <c r="A109" s="18"/>
      <c r="B109" s="19"/>
      <c r="C109" s="20" t="str">
        <f aca="false">IF(AND(ISNUMBER(B109),ISNUMBER(B108)),B109-B108,"")</f>
        <v/>
      </c>
      <c r="D109" s="20" t="str">
        <f aca="false">IF(ISNUMBER(C109),MAX(C109,0),"")</f>
        <v/>
      </c>
      <c r="E109" s="20" t="str">
        <f aca="false">IF(ISNUMBER(C109),MAX(-C109,0),"")</f>
        <v/>
      </c>
      <c r="F109" s="20" t="str">
        <f aca="false">IF(COUNT(B100:B109)=10,AVERAGE(B100:B109),"")</f>
        <v/>
      </c>
      <c r="G109" s="20" t="str">
        <f aca="false">IF(COUNT(B80:B109)=30,AVERAGE(B80:B109),"")</f>
        <v/>
      </c>
      <c r="H109" s="21" t="str">
        <f aca="false">IF(COUNT(D96:D109)=14,IF(AVERAGE(E96:E109)=0,100,100-100/(1+AVERAGE(D96:D109)/AVERAGE(E96:E109))),"")</f>
        <v/>
      </c>
    </row>
    <row r="110" customFormat="false" ht="15" hidden="false" customHeight="false" outlineLevel="0" collapsed="false">
      <c r="A110" s="18"/>
      <c r="B110" s="19"/>
      <c r="C110" s="20" t="str">
        <f aca="false">IF(AND(ISNUMBER(B110),ISNUMBER(B109)),B110-B109,"")</f>
        <v/>
      </c>
      <c r="D110" s="20" t="str">
        <f aca="false">IF(ISNUMBER(C110),MAX(C110,0),"")</f>
        <v/>
      </c>
      <c r="E110" s="20" t="str">
        <f aca="false">IF(ISNUMBER(C110),MAX(-C110,0),"")</f>
        <v/>
      </c>
      <c r="F110" s="20" t="str">
        <f aca="false">IF(COUNT(B101:B110)=10,AVERAGE(B101:B110),"")</f>
        <v/>
      </c>
      <c r="G110" s="20" t="str">
        <f aca="false">IF(COUNT(B81:B110)=30,AVERAGE(B81:B110),"")</f>
        <v/>
      </c>
      <c r="H110" s="21" t="str">
        <f aca="false">IF(COUNT(D97:D110)=14,IF(AVERAGE(E97:E110)=0,100,100-100/(1+AVERAGE(D97:D110)/AVERAGE(E97:E110))),"")</f>
        <v/>
      </c>
    </row>
    <row r="111" customFormat="false" ht="15" hidden="false" customHeight="false" outlineLevel="0" collapsed="false">
      <c r="A111" s="18"/>
      <c r="B111" s="19"/>
      <c r="C111" s="20" t="str">
        <f aca="false">IF(AND(ISNUMBER(B111),ISNUMBER(B110)),B111-B110,"")</f>
        <v/>
      </c>
      <c r="D111" s="20" t="str">
        <f aca="false">IF(ISNUMBER(C111),MAX(C111,0),"")</f>
        <v/>
      </c>
      <c r="E111" s="20" t="str">
        <f aca="false">IF(ISNUMBER(C111),MAX(-C111,0),"")</f>
        <v/>
      </c>
      <c r="F111" s="20" t="str">
        <f aca="false">IF(COUNT(B102:B111)=10,AVERAGE(B102:B111),"")</f>
        <v/>
      </c>
      <c r="G111" s="20" t="str">
        <f aca="false">IF(COUNT(B82:B111)=30,AVERAGE(B82:B111),"")</f>
        <v/>
      </c>
      <c r="H111" s="21" t="str">
        <f aca="false">IF(COUNT(D98:D111)=14,IF(AVERAGE(E98:E111)=0,100,100-100/(1+AVERAGE(D98:D111)/AVERAGE(E98:E111))),"")</f>
        <v/>
      </c>
    </row>
    <row r="112" customFormat="false" ht="15" hidden="false" customHeight="false" outlineLevel="0" collapsed="false">
      <c r="A112" s="18"/>
      <c r="B112" s="19"/>
      <c r="C112" s="20" t="str">
        <f aca="false">IF(AND(ISNUMBER(B112),ISNUMBER(B111)),B112-B111,"")</f>
        <v/>
      </c>
      <c r="D112" s="20" t="str">
        <f aca="false">IF(ISNUMBER(C112),MAX(C112,0),"")</f>
        <v/>
      </c>
      <c r="E112" s="20" t="str">
        <f aca="false">IF(ISNUMBER(C112),MAX(-C112,0),"")</f>
        <v/>
      </c>
      <c r="F112" s="20" t="str">
        <f aca="false">IF(COUNT(B103:B112)=10,AVERAGE(B103:B112),"")</f>
        <v/>
      </c>
      <c r="G112" s="20" t="str">
        <f aca="false">IF(COUNT(B83:B112)=30,AVERAGE(B83:B112),"")</f>
        <v/>
      </c>
      <c r="H112" s="21" t="str">
        <f aca="false">IF(COUNT(D99:D112)=14,IF(AVERAGE(E99:E112)=0,100,100-100/(1+AVERAGE(D99:D112)/AVERAGE(E99:E112))),"")</f>
        <v/>
      </c>
    </row>
    <row r="113" customFormat="false" ht="15" hidden="false" customHeight="false" outlineLevel="0" collapsed="false">
      <c r="A113" s="18"/>
      <c r="B113" s="19"/>
      <c r="C113" s="20" t="str">
        <f aca="false">IF(AND(ISNUMBER(B113),ISNUMBER(B112)),B113-B112,"")</f>
        <v/>
      </c>
      <c r="D113" s="20" t="str">
        <f aca="false">IF(ISNUMBER(C113),MAX(C113,0),"")</f>
        <v/>
      </c>
      <c r="E113" s="20" t="str">
        <f aca="false">IF(ISNUMBER(C113),MAX(-C113,0),"")</f>
        <v/>
      </c>
      <c r="F113" s="20" t="str">
        <f aca="false">IF(COUNT(B104:B113)=10,AVERAGE(B104:B113),"")</f>
        <v/>
      </c>
      <c r="G113" s="20" t="str">
        <f aca="false">IF(COUNT(B84:B113)=30,AVERAGE(B84:B113),"")</f>
        <v/>
      </c>
      <c r="H113" s="21" t="str">
        <f aca="false">IF(COUNT(D100:D113)=14,IF(AVERAGE(E100:E113)=0,100,100-100/(1+AVERAGE(D100:D113)/AVERAGE(E100:E113))),"")</f>
        <v/>
      </c>
    </row>
    <row r="114" customFormat="false" ht="15" hidden="false" customHeight="false" outlineLevel="0" collapsed="false">
      <c r="A114" s="18"/>
      <c r="B114" s="19"/>
      <c r="C114" s="20" t="str">
        <f aca="false">IF(AND(ISNUMBER(B114),ISNUMBER(B113)),B114-B113,"")</f>
        <v/>
      </c>
      <c r="D114" s="20" t="str">
        <f aca="false">IF(ISNUMBER(C114),MAX(C114,0),"")</f>
        <v/>
      </c>
      <c r="E114" s="20" t="str">
        <f aca="false">IF(ISNUMBER(C114),MAX(-C114,0),"")</f>
        <v/>
      </c>
      <c r="F114" s="20" t="str">
        <f aca="false">IF(COUNT(B105:B114)=10,AVERAGE(B105:B114),"")</f>
        <v/>
      </c>
      <c r="G114" s="20" t="str">
        <f aca="false">IF(COUNT(B85:B114)=30,AVERAGE(B85:B114),"")</f>
        <v/>
      </c>
      <c r="H114" s="21" t="str">
        <f aca="false">IF(COUNT(D101:D114)=14,IF(AVERAGE(E101:E114)=0,100,100-100/(1+AVERAGE(D101:D114)/AVERAGE(E101:E114))),"")</f>
        <v/>
      </c>
    </row>
    <row r="115" customFormat="false" ht="15" hidden="false" customHeight="false" outlineLevel="0" collapsed="false">
      <c r="A115" s="18"/>
      <c r="B115" s="19"/>
      <c r="C115" s="20" t="str">
        <f aca="false">IF(AND(ISNUMBER(B115),ISNUMBER(B114)),B115-B114,"")</f>
        <v/>
      </c>
      <c r="D115" s="20" t="str">
        <f aca="false">IF(ISNUMBER(C115),MAX(C115,0),"")</f>
        <v/>
      </c>
      <c r="E115" s="20" t="str">
        <f aca="false">IF(ISNUMBER(C115),MAX(-C115,0),"")</f>
        <v/>
      </c>
      <c r="F115" s="20" t="str">
        <f aca="false">IF(COUNT(B106:B115)=10,AVERAGE(B106:B115),"")</f>
        <v/>
      </c>
      <c r="G115" s="20" t="str">
        <f aca="false">IF(COUNT(B86:B115)=30,AVERAGE(B86:B115),"")</f>
        <v/>
      </c>
      <c r="H115" s="21" t="str">
        <f aca="false">IF(COUNT(D102:D115)=14,IF(AVERAGE(E102:E115)=0,100,100-100/(1+AVERAGE(D102:D115)/AVERAGE(E102:E115))),"")</f>
        <v/>
      </c>
    </row>
    <row r="116" customFormat="false" ht="15" hidden="false" customHeight="false" outlineLevel="0" collapsed="false">
      <c r="A116" s="18"/>
      <c r="B116" s="19"/>
      <c r="C116" s="20" t="str">
        <f aca="false">IF(AND(ISNUMBER(B116),ISNUMBER(B115)),B116-B115,"")</f>
        <v/>
      </c>
      <c r="D116" s="20" t="str">
        <f aca="false">IF(ISNUMBER(C116),MAX(C116,0),"")</f>
        <v/>
      </c>
      <c r="E116" s="20" t="str">
        <f aca="false">IF(ISNUMBER(C116),MAX(-C116,0),"")</f>
        <v/>
      </c>
      <c r="F116" s="20" t="str">
        <f aca="false">IF(COUNT(B107:B116)=10,AVERAGE(B107:B116),"")</f>
        <v/>
      </c>
      <c r="G116" s="20" t="str">
        <f aca="false">IF(COUNT(B87:B116)=30,AVERAGE(B87:B116),"")</f>
        <v/>
      </c>
      <c r="H116" s="21" t="str">
        <f aca="false">IF(COUNT(D103:D116)=14,IF(AVERAGE(E103:E116)=0,100,100-100/(1+AVERAGE(D103:D116)/AVERAGE(E103:E116))),"")</f>
        <v/>
      </c>
    </row>
    <row r="117" customFormat="false" ht="15" hidden="false" customHeight="false" outlineLevel="0" collapsed="false">
      <c r="A117" s="18"/>
      <c r="B117" s="19"/>
      <c r="C117" s="20" t="str">
        <f aca="false">IF(AND(ISNUMBER(B117),ISNUMBER(B116)),B117-B116,"")</f>
        <v/>
      </c>
      <c r="D117" s="20" t="str">
        <f aca="false">IF(ISNUMBER(C117),MAX(C117,0),"")</f>
        <v/>
      </c>
      <c r="E117" s="20" t="str">
        <f aca="false">IF(ISNUMBER(C117),MAX(-C117,0),"")</f>
        <v/>
      </c>
      <c r="F117" s="20" t="str">
        <f aca="false">IF(COUNT(B108:B117)=10,AVERAGE(B108:B117),"")</f>
        <v/>
      </c>
      <c r="G117" s="20" t="str">
        <f aca="false">IF(COUNT(B88:B117)=30,AVERAGE(B88:B117),"")</f>
        <v/>
      </c>
      <c r="H117" s="21" t="str">
        <f aca="false">IF(COUNT(D104:D117)=14,IF(AVERAGE(E104:E117)=0,100,100-100/(1+AVERAGE(D104:D117)/AVERAGE(E104:E117))),"")</f>
        <v/>
      </c>
    </row>
    <row r="118" customFormat="false" ht="15" hidden="false" customHeight="false" outlineLevel="0" collapsed="false">
      <c r="A118" s="18"/>
      <c r="B118" s="19"/>
      <c r="C118" s="20" t="str">
        <f aca="false">IF(AND(ISNUMBER(B118),ISNUMBER(B117)),B118-B117,"")</f>
        <v/>
      </c>
      <c r="D118" s="20" t="str">
        <f aca="false">IF(ISNUMBER(C118),MAX(C118,0),"")</f>
        <v/>
      </c>
      <c r="E118" s="20" t="str">
        <f aca="false">IF(ISNUMBER(C118),MAX(-C118,0),"")</f>
        <v/>
      </c>
      <c r="F118" s="20" t="str">
        <f aca="false">IF(COUNT(B109:B118)=10,AVERAGE(B109:B118),"")</f>
        <v/>
      </c>
      <c r="G118" s="20" t="str">
        <f aca="false">IF(COUNT(B89:B118)=30,AVERAGE(B89:B118),"")</f>
        <v/>
      </c>
      <c r="H118" s="21" t="str">
        <f aca="false">IF(COUNT(D105:D118)=14,IF(AVERAGE(E105:E118)=0,100,100-100/(1+AVERAGE(D105:D118)/AVERAGE(E105:E118))),"")</f>
        <v/>
      </c>
    </row>
    <row r="119" customFormat="false" ht="15" hidden="false" customHeight="false" outlineLevel="0" collapsed="false">
      <c r="A119" s="18"/>
      <c r="B119" s="19"/>
      <c r="C119" s="20" t="str">
        <f aca="false">IF(AND(ISNUMBER(B119),ISNUMBER(B118)),B119-B118,"")</f>
        <v/>
      </c>
      <c r="D119" s="20" t="str">
        <f aca="false">IF(ISNUMBER(C119),MAX(C119,0),"")</f>
        <v/>
      </c>
      <c r="E119" s="20" t="str">
        <f aca="false">IF(ISNUMBER(C119),MAX(-C119,0),"")</f>
        <v/>
      </c>
      <c r="F119" s="20" t="str">
        <f aca="false">IF(COUNT(B110:B119)=10,AVERAGE(B110:B119),"")</f>
        <v/>
      </c>
      <c r="G119" s="20" t="str">
        <f aca="false">IF(COUNT(B90:B119)=30,AVERAGE(B90:B119),"")</f>
        <v/>
      </c>
      <c r="H119" s="21" t="str">
        <f aca="false">IF(COUNT(D106:D119)=14,IF(AVERAGE(E106:E119)=0,100,100-100/(1+AVERAGE(D106:D119)/AVERAGE(E106:E119))),"")</f>
        <v/>
      </c>
    </row>
    <row r="120" customFormat="false" ht="15" hidden="false" customHeight="false" outlineLevel="0" collapsed="false">
      <c r="A120" s="18"/>
      <c r="B120" s="19"/>
      <c r="C120" s="20" t="str">
        <f aca="false">IF(AND(ISNUMBER(B120),ISNUMBER(B119)),B120-B119,"")</f>
        <v/>
      </c>
      <c r="D120" s="20" t="str">
        <f aca="false">IF(ISNUMBER(C120),MAX(C120,0),"")</f>
        <v/>
      </c>
      <c r="E120" s="20" t="str">
        <f aca="false">IF(ISNUMBER(C120),MAX(-C120,0),"")</f>
        <v/>
      </c>
      <c r="F120" s="20" t="str">
        <f aca="false">IF(COUNT(B111:B120)=10,AVERAGE(B111:B120),"")</f>
        <v/>
      </c>
      <c r="G120" s="20" t="str">
        <f aca="false">IF(COUNT(B91:B120)=30,AVERAGE(B91:B120),"")</f>
        <v/>
      </c>
      <c r="H120" s="21" t="str">
        <f aca="false">IF(COUNT(D107:D120)=14,IF(AVERAGE(E107:E120)=0,100,100-100/(1+AVERAGE(D107:D120)/AVERAGE(E107:E120))),"")</f>
        <v/>
      </c>
    </row>
    <row r="121" customFormat="false" ht="15" hidden="false" customHeight="false" outlineLevel="0" collapsed="false">
      <c r="A121" s="18"/>
      <c r="B121" s="19"/>
      <c r="C121" s="20" t="str">
        <f aca="false">IF(AND(ISNUMBER(B121),ISNUMBER(B120)),B121-B120,"")</f>
        <v/>
      </c>
      <c r="D121" s="20" t="str">
        <f aca="false">IF(ISNUMBER(C121),MAX(C121,0),"")</f>
        <v/>
      </c>
      <c r="E121" s="20" t="str">
        <f aca="false">IF(ISNUMBER(C121),MAX(-C121,0),"")</f>
        <v/>
      </c>
      <c r="F121" s="20" t="str">
        <f aca="false">IF(COUNT(B112:B121)=10,AVERAGE(B112:B121),"")</f>
        <v/>
      </c>
      <c r="G121" s="20" t="str">
        <f aca="false">IF(COUNT(B92:B121)=30,AVERAGE(B92:B121),"")</f>
        <v/>
      </c>
      <c r="H121" s="21" t="str">
        <f aca="false">IF(COUNT(D108:D121)=14,IF(AVERAGE(E108:E121)=0,100,100-100/(1+AVERAGE(D108:D121)/AVERAGE(E108:E121))),"")</f>
        <v/>
      </c>
    </row>
    <row r="122" customFormat="false" ht="15" hidden="false" customHeight="false" outlineLevel="0" collapsed="false">
      <c r="A122" s="18"/>
      <c r="B122" s="19"/>
      <c r="C122" s="20" t="str">
        <f aca="false">IF(AND(ISNUMBER(B122),ISNUMBER(B121)),B122-B121,"")</f>
        <v/>
      </c>
      <c r="D122" s="20" t="str">
        <f aca="false">IF(ISNUMBER(C122),MAX(C122,0),"")</f>
        <v/>
      </c>
      <c r="E122" s="20" t="str">
        <f aca="false">IF(ISNUMBER(C122),MAX(-C122,0),"")</f>
        <v/>
      </c>
      <c r="F122" s="20" t="str">
        <f aca="false">IF(COUNT(B113:B122)=10,AVERAGE(B113:B122),"")</f>
        <v/>
      </c>
      <c r="G122" s="20" t="str">
        <f aca="false">IF(COUNT(B93:B122)=30,AVERAGE(B93:B122),"")</f>
        <v/>
      </c>
      <c r="H122" s="21" t="str">
        <f aca="false">IF(COUNT(D109:D122)=14,IF(AVERAGE(E109:E122)=0,100,100-100/(1+AVERAGE(D109:D122)/AVERAGE(E109:E122))),"")</f>
        <v/>
      </c>
    </row>
    <row r="123" customFormat="false" ht="15" hidden="false" customHeight="false" outlineLevel="0" collapsed="false">
      <c r="A123" s="18"/>
      <c r="B123" s="19"/>
      <c r="C123" s="20" t="str">
        <f aca="false">IF(AND(ISNUMBER(B123),ISNUMBER(B122)),B123-B122,"")</f>
        <v/>
      </c>
      <c r="D123" s="20" t="str">
        <f aca="false">IF(ISNUMBER(C123),MAX(C123,0),"")</f>
        <v/>
      </c>
      <c r="E123" s="20" t="str">
        <f aca="false">IF(ISNUMBER(C123),MAX(-C123,0),"")</f>
        <v/>
      </c>
      <c r="F123" s="20" t="str">
        <f aca="false">IF(COUNT(B114:B123)=10,AVERAGE(B114:B123),"")</f>
        <v/>
      </c>
      <c r="G123" s="20" t="str">
        <f aca="false">IF(COUNT(B94:B123)=30,AVERAGE(B94:B123),"")</f>
        <v/>
      </c>
      <c r="H123" s="21" t="str">
        <f aca="false">IF(COUNT(D110:D123)=14,IF(AVERAGE(E110:E123)=0,100,100-100/(1+AVERAGE(D110:D123)/AVERAGE(E110:E123))),"")</f>
        <v/>
      </c>
    </row>
    <row r="124" customFormat="false" ht="15" hidden="false" customHeight="false" outlineLevel="0" collapsed="false">
      <c r="A124" s="18"/>
      <c r="B124" s="19"/>
      <c r="C124" s="20" t="str">
        <f aca="false">IF(AND(ISNUMBER(B124),ISNUMBER(B123)),B124-B123,"")</f>
        <v/>
      </c>
      <c r="D124" s="20" t="str">
        <f aca="false">IF(ISNUMBER(C124),MAX(C124,0),"")</f>
        <v/>
      </c>
      <c r="E124" s="20" t="str">
        <f aca="false">IF(ISNUMBER(C124),MAX(-C124,0),"")</f>
        <v/>
      </c>
      <c r="F124" s="20" t="str">
        <f aca="false">IF(COUNT(B115:B124)=10,AVERAGE(B115:B124),"")</f>
        <v/>
      </c>
      <c r="G124" s="20" t="str">
        <f aca="false">IF(COUNT(B95:B124)=30,AVERAGE(B95:B124),"")</f>
        <v/>
      </c>
      <c r="H124" s="21" t="str">
        <f aca="false">IF(COUNT(D111:D124)=14,IF(AVERAGE(E111:E124)=0,100,100-100/(1+AVERAGE(D111:D124)/AVERAGE(E111:E124))),"")</f>
        <v/>
      </c>
    </row>
    <row r="125" customFormat="false" ht="15" hidden="false" customHeight="false" outlineLevel="0" collapsed="false">
      <c r="A125" s="18"/>
      <c r="B125" s="19"/>
      <c r="C125" s="20" t="str">
        <f aca="false">IF(AND(ISNUMBER(B125),ISNUMBER(B124)),B125-B124,"")</f>
        <v/>
      </c>
      <c r="D125" s="20" t="str">
        <f aca="false">IF(ISNUMBER(C125),MAX(C125,0),"")</f>
        <v/>
      </c>
      <c r="E125" s="20" t="str">
        <f aca="false">IF(ISNUMBER(C125),MAX(-C125,0),"")</f>
        <v/>
      </c>
      <c r="F125" s="20" t="str">
        <f aca="false">IF(COUNT(B116:B125)=10,AVERAGE(B116:B125),"")</f>
        <v/>
      </c>
      <c r="G125" s="20" t="str">
        <f aca="false">IF(COUNT(B96:B125)=30,AVERAGE(B96:B125),"")</f>
        <v/>
      </c>
      <c r="H125" s="21" t="str">
        <f aca="false">IF(COUNT(D112:D125)=14,IF(AVERAGE(E112:E125)=0,100,100-100/(1+AVERAGE(D112:D125)/AVERAGE(E112:E125))),"")</f>
        <v/>
      </c>
    </row>
    <row r="126" customFormat="false" ht="15" hidden="false" customHeight="false" outlineLevel="0" collapsed="false">
      <c r="A126" s="18"/>
      <c r="B126" s="19"/>
      <c r="C126" s="20" t="str">
        <f aca="false">IF(AND(ISNUMBER(B126),ISNUMBER(B125)),B126-B125,"")</f>
        <v/>
      </c>
      <c r="D126" s="20" t="str">
        <f aca="false">IF(ISNUMBER(C126),MAX(C126,0),"")</f>
        <v/>
      </c>
      <c r="E126" s="20" t="str">
        <f aca="false">IF(ISNUMBER(C126),MAX(-C126,0),"")</f>
        <v/>
      </c>
      <c r="F126" s="20" t="str">
        <f aca="false">IF(COUNT(B117:B126)=10,AVERAGE(B117:B126),"")</f>
        <v/>
      </c>
      <c r="G126" s="20" t="str">
        <f aca="false">IF(COUNT(B97:B126)=30,AVERAGE(B97:B126),"")</f>
        <v/>
      </c>
      <c r="H126" s="21" t="str">
        <f aca="false">IF(COUNT(D113:D126)=14,IF(AVERAGE(E113:E126)=0,100,100-100/(1+AVERAGE(D113:D126)/AVERAGE(E113:E126))),"")</f>
        <v/>
      </c>
    </row>
    <row r="127" customFormat="false" ht="15" hidden="false" customHeight="false" outlineLevel="0" collapsed="false">
      <c r="A127" s="18"/>
      <c r="B127" s="19"/>
      <c r="C127" s="20" t="str">
        <f aca="false">IF(AND(ISNUMBER(B127),ISNUMBER(B126)),B127-B126,"")</f>
        <v/>
      </c>
      <c r="D127" s="20" t="str">
        <f aca="false">IF(ISNUMBER(C127),MAX(C127,0),"")</f>
        <v/>
      </c>
      <c r="E127" s="20" t="str">
        <f aca="false">IF(ISNUMBER(C127),MAX(-C127,0),"")</f>
        <v/>
      </c>
      <c r="F127" s="20" t="str">
        <f aca="false">IF(COUNT(B118:B127)=10,AVERAGE(B118:B127),"")</f>
        <v/>
      </c>
      <c r="G127" s="20" t="str">
        <f aca="false">IF(COUNT(B98:B127)=30,AVERAGE(B98:B127),"")</f>
        <v/>
      </c>
      <c r="H127" s="21" t="str">
        <f aca="false">IF(COUNT(D114:D127)=14,IF(AVERAGE(E114:E127)=0,100,100-100/(1+AVERAGE(D114:D127)/AVERAGE(E114:E127))),"")</f>
        <v/>
      </c>
    </row>
    <row r="128" customFormat="false" ht="15" hidden="false" customHeight="false" outlineLevel="0" collapsed="false">
      <c r="A128" s="18"/>
      <c r="B128" s="19"/>
      <c r="C128" s="20" t="str">
        <f aca="false">IF(AND(ISNUMBER(B128),ISNUMBER(B127)),B128-B127,"")</f>
        <v/>
      </c>
      <c r="D128" s="20" t="str">
        <f aca="false">IF(ISNUMBER(C128),MAX(C128,0),"")</f>
        <v/>
      </c>
      <c r="E128" s="20" t="str">
        <f aca="false">IF(ISNUMBER(C128),MAX(-C128,0),"")</f>
        <v/>
      </c>
      <c r="F128" s="20" t="str">
        <f aca="false">IF(COUNT(B119:B128)=10,AVERAGE(B119:B128),"")</f>
        <v/>
      </c>
      <c r="G128" s="20" t="str">
        <f aca="false">IF(COUNT(B99:B128)=30,AVERAGE(B99:B128),"")</f>
        <v/>
      </c>
      <c r="H128" s="21" t="str">
        <f aca="false">IF(COUNT(D115:D128)=14,IF(AVERAGE(E115:E128)=0,100,100-100/(1+AVERAGE(D115:D128)/AVERAGE(E115:E128))),"")</f>
        <v/>
      </c>
    </row>
    <row r="129" customFormat="false" ht="15" hidden="false" customHeight="false" outlineLevel="0" collapsed="false">
      <c r="A129" s="18"/>
      <c r="B129" s="19"/>
      <c r="C129" s="20" t="str">
        <f aca="false">IF(AND(ISNUMBER(B129),ISNUMBER(B128)),B129-B128,"")</f>
        <v/>
      </c>
      <c r="D129" s="20" t="str">
        <f aca="false">IF(ISNUMBER(C129),MAX(C129,0),"")</f>
        <v/>
      </c>
      <c r="E129" s="20" t="str">
        <f aca="false">IF(ISNUMBER(C129),MAX(-C129,0),"")</f>
        <v/>
      </c>
      <c r="F129" s="20" t="str">
        <f aca="false">IF(COUNT(B120:B129)=10,AVERAGE(B120:B129),"")</f>
        <v/>
      </c>
      <c r="G129" s="20" t="str">
        <f aca="false">IF(COUNT(B100:B129)=30,AVERAGE(B100:B129),"")</f>
        <v/>
      </c>
      <c r="H129" s="21" t="str">
        <f aca="false">IF(COUNT(D116:D129)=14,IF(AVERAGE(E116:E129)=0,100,100-100/(1+AVERAGE(D116:D129)/AVERAGE(E116:E129))),"")</f>
        <v/>
      </c>
    </row>
    <row r="130" customFormat="false" ht="15" hidden="false" customHeight="false" outlineLevel="0" collapsed="false">
      <c r="A130" s="18"/>
      <c r="B130" s="19"/>
      <c r="C130" s="20" t="str">
        <f aca="false">IF(AND(ISNUMBER(B130),ISNUMBER(B129)),B130-B129,"")</f>
        <v/>
      </c>
      <c r="D130" s="20" t="str">
        <f aca="false">IF(ISNUMBER(C130),MAX(C130,0),"")</f>
        <v/>
      </c>
      <c r="E130" s="20" t="str">
        <f aca="false">IF(ISNUMBER(C130),MAX(-C130,0),"")</f>
        <v/>
      </c>
      <c r="F130" s="20" t="str">
        <f aca="false">IF(COUNT(B121:B130)=10,AVERAGE(B121:B130),"")</f>
        <v/>
      </c>
      <c r="G130" s="20" t="str">
        <f aca="false">IF(COUNT(B101:B130)=30,AVERAGE(B101:B130),"")</f>
        <v/>
      </c>
      <c r="H130" s="21" t="str">
        <f aca="false">IF(COUNT(D117:D130)=14,IF(AVERAGE(E117:E130)=0,100,100-100/(1+AVERAGE(D117:D130)/AVERAGE(E117:E130))),"")</f>
        <v/>
      </c>
    </row>
    <row r="131" customFormat="false" ht="15" hidden="false" customHeight="false" outlineLevel="0" collapsed="false">
      <c r="A131" s="18"/>
      <c r="B131" s="19"/>
      <c r="C131" s="20" t="str">
        <f aca="false">IF(AND(ISNUMBER(B131),ISNUMBER(B130)),B131-B130,"")</f>
        <v/>
      </c>
      <c r="D131" s="20" t="str">
        <f aca="false">IF(ISNUMBER(C131),MAX(C131,0),"")</f>
        <v/>
      </c>
      <c r="E131" s="20" t="str">
        <f aca="false">IF(ISNUMBER(C131),MAX(-C131,0),"")</f>
        <v/>
      </c>
      <c r="F131" s="20" t="str">
        <f aca="false">IF(COUNT(B122:B131)=10,AVERAGE(B122:B131),"")</f>
        <v/>
      </c>
      <c r="G131" s="20" t="str">
        <f aca="false">IF(COUNT(B102:B131)=30,AVERAGE(B102:B131),"")</f>
        <v/>
      </c>
      <c r="H131" s="21" t="str">
        <f aca="false">IF(COUNT(D118:D131)=14,IF(AVERAGE(E118:E131)=0,100,100-100/(1+AVERAGE(D118:D131)/AVERAGE(E118:E131))),"")</f>
        <v/>
      </c>
    </row>
    <row r="132" customFormat="false" ht="15" hidden="false" customHeight="false" outlineLevel="0" collapsed="false">
      <c r="A132" s="18"/>
      <c r="B132" s="19"/>
      <c r="C132" s="20" t="str">
        <f aca="false">IF(AND(ISNUMBER(B132),ISNUMBER(B131)),B132-B131,"")</f>
        <v/>
      </c>
      <c r="D132" s="20" t="str">
        <f aca="false">IF(ISNUMBER(C132),MAX(C132,0),"")</f>
        <v/>
      </c>
      <c r="E132" s="20" t="str">
        <f aca="false">IF(ISNUMBER(C132),MAX(-C132,0),"")</f>
        <v/>
      </c>
      <c r="F132" s="20" t="str">
        <f aca="false">IF(COUNT(B123:B132)=10,AVERAGE(B123:B132),"")</f>
        <v/>
      </c>
      <c r="G132" s="20" t="str">
        <f aca="false">IF(COUNT(B103:B132)=30,AVERAGE(B103:B132),"")</f>
        <v/>
      </c>
      <c r="H132" s="21" t="str">
        <f aca="false">IF(COUNT(D119:D132)=14,IF(AVERAGE(E119:E132)=0,100,100-100/(1+AVERAGE(D119:D132)/AVERAGE(E119:E132))),"")</f>
        <v/>
      </c>
    </row>
    <row r="133" customFormat="false" ht="15" hidden="false" customHeight="false" outlineLevel="0" collapsed="false">
      <c r="A133" s="18"/>
      <c r="B133" s="19"/>
      <c r="C133" s="20" t="str">
        <f aca="false">IF(AND(ISNUMBER(B133),ISNUMBER(B132)),B133-B132,"")</f>
        <v/>
      </c>
      <c r="D133" s="20" t="str">
        <f aca="false">IF(ISNUMBER(C133),MAX(C133,0),"")</f>
        <v/>
      </c>
      <c r="E133" s="20" t="str">
        <f aca="false">IF(ISNUMBER(C133),MAX(-C133,0),"")</f>
        <v/>
      </c>
      <c r="F133" s="20" t="str">
        <f aca="false">IF(COUNT(B124:B133)=10,AVERAGE(B124:B133),"")</f>
        <v/>
      </c>
      <c r="G133" s="20" t="str">
        <f aca="false">IF(COUNT(B104:B133)=30,AVERAGE(B104:B133),"")</f>
        <v/>
      </c>
      <c r="H133" s="21" t="str">
        <f aca="false">IF(COUNT(D120:D133)=14,IF(AVERAGE(E120:E133)=0,100,100-100/(1+AVERAGE(D120:D133)/AVERAGE(E120:E133))),"")</f>
        <v/>
      </c>
    </row>
    <row r="134" customFormat="false" ht="15" hidden="false" customHeight="false" outlineLevel="0" collapsed="false">
      <c r="A134" s="18"/>
      <c r="B134" s="19"/>
      <c r="C134" s="20" t="str">
        <f aca="false">IF(AND(ISNUMBER(B134),ISNUMBER(B133)),B134-B133,"")</f>
        <v/>
      </c>
      <c r="D134" s="20" t="str">
        <f aca="false">IF(ISNUMBER(C134),MAX(C134,0),"")</f>
        <v/>
      </c>
      <c r="E134" s="20" t="str">
        <f aca="false">IF(ISNUMBER(C134),MAX(-C134,0),"")</f>
        <v/>
      </c>
      <c r="F134" s="20" t="str">
        <f aca="false">IF(COUNT(B125:B134)=10,AVERAGE(B125:B134),"")</f>
        <v/>
      </c>
      <c r="G134" s="20" t="str">
        <f aca="false">IF(COUNT(B105:B134)=30,AVERAGE(B105:B134),"")</f>
        <v/>
      </c>
      <c r="H134" s="21" t="str">
        <f aca="false">IF(COUNT(D121:D134)=14,IF(AVERAGE(E121:E134)=0,100,100-100/(1+AVERAGE(D121:D134)/AVERAGE(E121:E134))),"")</f>
        <v/>
      </c>
    </row>
    <row r="135" customFormat="false" ht="15" hidden="false" customHeight="false" outlineLevel="0" collapsed="false">
      <c r="A135" s="18"/>
      <c r="B135" s="19"/>
      <c r="C135" s="20" t="str">
        <f aca="false">IF(AND(ISNUMBER(B135),ISNUMBER(B134)),B135-B134,"")</f>
        <v/>
      </c>
      <c r="D135" s="20" t="str">
        <f aca="false">IF(ISNUMBER(C135),MAX(C135,0),"")</f>
        <v/>
      </c>
      <c r="E135" s="20" t="str">
        <f aca="false">IF(ISNUMBER(C135),MAX(-C135,0),"")</f>
        <v/>
      </c>
      <c r="F135" s="20" t="str">
        <f aca="false">IF(COUNT(B126:B135)=10,AVERAGE(B126:B135),"")</f>
        <v/>
      </c>
      <c r="G135" s="20" t="str">
        <f aca="false">IF(COUNT(B106:B135)=30,AVERAGE(B106:B135),"")</f>
        <v/>
      </c>
      <c r="H135" s="21" t="str">
        <f aca="false">IF(COUNT(D122:D135)=14,IF(AVERAGE(E122:E135)=0,100,100-100/(1+AVERAGE(D122:D135)/AVERAGE(E122:E135))),"")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7.35" hidden="false" customHeight="false" outlineLevel="0" collapsed="false">
      <c r="A1" s="4" t="s">
        <v>65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2026-10-10T03:26:09Z</dcterms:created>
  <dc:creator>openpyxl</dc:creator>
  <dc:description/>
  <dc:language>en-US</dc:language>
  <cp:lastModifiedBy/>
  <dcterms:modified xsi:type="dcterms:W3CDTF">2026-10-10T03:26:10Z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